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NationsCup" sheetId="1" r:id="rId1"/>
    <sheet name="SeniorMale" sheetId="2" r:id="rId2"/>
    <sheet name="SeniorFemale" sheetId="3" r:id="rId3"/>
    <sheet name="JuniorMale" sheetId="4" r:id="rId4"/>
    <sheet name="JuniorFemale" sheetId="5" r:id="rId5"/>
    <sheet name="Points" sheetId="6" r:id="rId6"/>
  </sheets>
  <definedNames>
    <definedName name="_xlnm.Print_Area_1">'NationsCup'!$A$1:$V$32</definedName>
    <definedName name="_xlnm.Print_Area_2">'SeniorMale'!$A$1:$V$84</definedName>
    <definedName name="_xlnm.Print_Area_3">'SeniorFemale'!$A$1:$Y$30</definedName>
    <definedName name="_xlnm.Print_Area_4">'JuniorMale'!$A$1:$X$51</definedName>
    <definedName name="_xlnm.Print_Area_5">'JuniorFemale'!$A$1:$V$26</definedName>
    <definedName name="Excel_BuiltIn__FilterDatabase_4_1">'JuniorMale'!$E$5:$J$5</definedName>
    <definedName name="_xlnm.Print_Area" localSheetId="4">'JuniorFemale'!$A$1:$V$26</definedName>
    <definedName name="_xlnm.Print_Area" localSheetId="3">'JuniorMale'!$A$1:$X$51</definedName>
    <definedName name="_xlnm.Print_Area" localSheetId="0">'NationsCup'!$A$1:$V$32</definedName>
    <definedName name="_xlnm.Print_Area" localSheetId="2">'SeniorFemale'!$A$1:$Y$30</definedName>
    <definedName name="_xlnm.Print_Area" localSheetId="1">'SeniorMale'!$A$1:$V$84</definedName>
  </definedNames>
  <calcPr fullCalcOnLoad="1"/>
</workbook>
</file>

<file path=xl/sharedStrings.xml><?xml version="1.0" encoding="utf-8"?>
<sst xmlns="http://schemas.openxmlformats.org/spreadsheetml/2006/main" count="803" uniqueCount="420">
  <si>
    <t>FEDERATION INTERNATIONALE DE SKI
INTERNATIONAL SKI FEDERATION
INTERNATIONALER SKI VERBAND</t>
  </si>
  <si>
    <t>CH - 3653 OBERHOFEN (SUISSE)
Tel. +41(0)33-244 61 61
Fax. +41(0)33-244 61 71</t>
  </si>
  <si>
    <t>FIS  ROLLERSKI WORLD CUP - COUPE DU MONDE FIS DE ROLLERSKI - FIS ROLLERSKI WELTCUP</t>
  </si>
  <si>
    <t>NATIONS CUP</t>
  </si>
  <si>
    <t>WORLD CUP OVERALL STANDING</t>
  </si>
  <si>
    <t>PERIOD I</t>
  </si>
  <si>
    <t>PERIOD II</t>
  </si>
  <si>
    <t>PERIOD III</t>
  </si>
  <si>
    <r>
      <t xml:space="preserve">1. </t>
    </r>
    <r>
      <rPr>
        <sz val="8"/>
        <rFont val="Arial"/>
        <family val="2"/>
      </rPr>
      <t xml:space="preserve">03.07.2009 Oroslavje CRO Uphil F
</t>
    </r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 xml:space="preserve">04.07.2009 Oroslavje CRO Mass start F
</t>
    </r>
    <r>
      <rPr>
        <b/>
        <sz val="8"/>
        <rFont val="Arial"/>
        <family val="2"/>
      </rPr>
      <t xml:space="preserve">3. </t>
    </r>
    <r>
      <rPr>
        <sz val="8"/>
        <rFont val="Arial"/>
        <family val="2"/>
      </rPr>
      <t xml:space="preserve">05.07.2009 Oroslavje CRO Sprint F   
    17.07.2009 Markkleeberg (GER) Pro. F     </t>
    </r>
    <r>
      <rPr>
        <b/>
        <sz val="8"/>
        <rFont val="Arial"/>
        <family val="2"/>
      </rPr>
      <t xml:space="preserve"> 4</t>
    </r>
    <r>
      <rPr>
        <sz val="8"/>
        <rFont val="Arial"/>
        <family val="2"/>
      </rPr>
      <t xml:space="preserve">. 18.07.2008 Markkleeberg (GER) SprintF     </t>
    </r>
    <r>
      <rPr>
        <b/>
        <sz val="8"/>
        <rFont val="Arial"/>
        <family val="2"/>
      </rPr>
      <t>5.</t>
    </r>
    <r>
      <rPr>
        <sz val="8"/>
        <rFont val="Arial"/>
        <family val="2"/>
      </rPr>
      <t xml:space="preserve"> 19.07.2009 Markkleeberg (GER) Pursuit</t>
    </r>
  </si>
  <si>
    <r>
      <t>6.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06.08.2009 Aure (NOR) Team Sprint F                                       7</t>
    </r>
    <r>
      <rPr>
        <b/>
        <sz val="8"/>
        <rFont val="Arial"/>
        <family val="2"/>
      </rPr>
      <t>.</t>
    </r>
    <r>
      <rPr>
        <sz val="8"/>
        <rFont val="Arial"/>
        <family val="2"/>
      </rPr>
      <t xml:space="preserve"> 08.08.2009 Kristiansund (NOR)  Sprint F                                    8</t>
    </r>
    <r>
      <rPr>
        <b/>
        <sz val="8"/>
        <rFont val="Arial"/>
        <family val="2"/>
      </rPr>
      <t xml:space="preserve">. </t>
    </r>
    <r>
      <rPr>
        <sz val="8"/>
        <rFont val="Arial"/>
        <family val="2"/>
      </rPr>
      <t xml:space="preserve">09.08.2009 Kristiansund (NOR) Mass Start F                                                                                                    </t>
    </r>
  </si>
  <si>
    <t>Ranking</t>
  </si>
  <si>
    <t>FIS Code</t>
  </si>
  <si>
    <t xml:space="preserve">Nations </t>
  </si>
  <si>
    <t>Total Pts</t>
  </si>
  <si>
    <t>RUS</t>
  </si>
  <si>
    <t>RUSSIA</t>
  </si>
  <si>
    <t>ITA</t>
  </si>
  <si>
    <t>ITALY</t>
  </si>
  <si>
    <t>GER</t>
  </si>
  <si>
    <t>GERMANY</t>
  </si>
  <si>
    <t>NOR</t>
  </si>
  <si>
    <t>NORWAY</t>
  </si>
  <si>
    <t>SWE</t>
  </si>
  <si>
    <t>SWEDEN</t>
  </si>
  <si>
    <t>FRA</t>
  </si>
  <si>
    <t>FRANCE</t>
  </si>
  <si>
    <t>CRO</t>
  </si>
  <si>
    <t>CROATIA</t>
  </si>
  <si>
    <t>TUR</t>
  </si>
  <si>
    <t>TURKEY</t>
  </si>
  <si>
    <t>FIN</t>
  </si>
  <si>
    <t>FINLAND</t>
  </si>
  <si>
    <t>CZE</t>
  </si>
  <si>
    <t>CZECH REPUBLIC</t>
  </si>
  <si>
    <t>GRE</t>
  </si>
  <si>
    <t>GREECE</t>
  </si>
  <si>
    <t>SLO</t>
  </si>
  <si>
    <t>SLOVENIA</t>
  </si>
  <si>
    <t>SUI</t>
  </si>
  <si>
    <t>SWITZERLAND</t>
  </si>
  <si>
    <t>LAT</t>
  </si>
  <si>
    <t>LATVIA</t>
  </si>
  <si>
    <t>HUN</t>
  </si>
  <si>
    <t>HUNGARY</t>
  </si>
  <si>
    <t>SRB</t>
  </si>
  <si>
    <t>SERBIA</t>
  </si>
  <si>
    <t>RSA</t>
  </si>
  <si>
    <t>SOUTH AFRICA</t>
  </si>
  <si>
    <t>DAN</t>
  </si>
  <si>
    <t>DENMARK</t>
  </si>
  <si>
    <t>Data processing by FIS Rollerski Subcommittee</t>
  </si>
  <si>
    <t>The individual scores of each country's (max 3 per category) will be added to this sum and one of each country's relay scores will  be added. For team sprint same scoring as relay.</t>
  </si>
  <si>
    <t>FIS ROLLERSKI WORLD CUP - COUPE DU MONDE FIS DE ROLLERSKI - FIS ROLLERSKI WELTCUP</t>
  </si>
  <si>
    <t>SENIOR MALE</t>
  </si>
  <si>
    <r>
      <t>1.</t>
    </r>
    <r>
      <rPr>
        <sz val="8"/>
        <rFont val="Arial"/>
        <family val="2"/>
      </rPr>
      <t xml:space="preserve"> 03.07.2009 Oroslavje CRO Uphil F
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04.07.2009 Oroslavje CRO Mass start F
</t>
    </r>
    <r>
      <rPr>
        <b/>
        <sz val="8"/>
        <rFont val="Arial"/>
        <family val="2"/>
      </rPr>
      <t>3.</t>
    </r>
    <r>
      <rPr>
        <sz val="8"/>
        <rFont val="Arial"/>
        <family val="2"/>
      </rPr>
      <t xml:space="preserve"> 05.07.2009 Oroslavje CRO Sprint F   
    17.07.2009 Markkleeberg (GER) Pro. F                </t>
    </r>
    <r>
      <rPr>
        <b/>
        <sz val="8"/>
        <rFont val="Arial"/>
        <family val="2"/>
      </rPr>
      <t xml:space="preserve">4. </t>
    </r>
    <r>
      <rPr>
        <sz val="8"/>
        <rFont val="Arial"/>
        <family val="2"/>
      </rPr>
      <t xml:space="preserve">18.07.2008 Markkleeberg (GER) SprintF              </t>
    </r>
    <r>
      <rPr>
        <b/>
        <sz val="8"/>
        <rFont val="Arial"/>
        <family val="2"/>
      </rPr>
      <t xml:space="preserve">5. </t>
    </r>
    <r>
      <rPr>
        <sz val="8"/>
        <rFont val="Arial"/>
        <family val="2"/>
      </rPr>
      <t>19.07.2009 Markkleeberg (GER) Pursuit</t>
    </r>
  </si>
  <si>
    <r>
      <t>6.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06.08.2009 Aure (NOR) Team Sprint F           7</t>
    </r>
    <r>
      <rPr>
        <b/>
        <sz val="8"/>
        <rFont val="Arial"/>
        <family val="2"/>
      </rPr>
      <t>.</t>
    </r>
    <r>
      <rPr>
        <sz val="8"/>
        <rFont val="Arial"/>
        <family val="2"/>
      </rPr>
      <t xml:space="preserve"> 08.08.2009 Kristiansund (NOR)  Sprint F       8</t>
    </r>
    <r>
      <rPr>
        <b/>
        <sz val="8"/>
        <rFont val="Arial"/>
        <family val="2"/>
      </rPr>
      <t xml:space="preserve">. </t>
    </r>
    <r>
      <rPr>
        <sz val="8"/>
        <rFont val="Arial"/>
        <family val="2"/>
      </rPr>
      <t xml:space="preserve">09.08.2009 Kristiansund (NOR) Mass Start F                                                                                                    </t>
    </r>
  </si>
  <si>
    <t>NAME, First name</t>
  </si>
  <si>
    <t xml:space="preserve">Nation </t>
  </si>
  <si>
    <t>DI GREGORIO, Alfio</t>
  </si>
  <si>
    <t>ANDRESEN Ragnar Bragvin</t>
  </si>
  <si>
    <t>PAREDI, Simone</t>
  </si>
  <si>
    <t>SBABO, Emanuele</t>
  </si>
  <si>
    <t>SVANEBO Andres</t>
  </si>
  <si>
    <t>YUKSEL, Fatih</t>
  </si>
  <si>
    <t>GLUSHKOV, Igor</t>
  </si>
  <si>
    <t>NORUM, Robin</t>
  </si>
  <si>
    <t>PERRIER, Nicolas</t>
  </si>
  <si>
    <t>BERLANDA, Alessio</t>
  </si>
  <si>
    <t>FEDULOV, Vladimir</t>
  </si>
  <si>
    <t>BONALDI, Sergio</t>
  </si>
  <si>
    <t>ENGSTROM Joakim</t>
  </si>
  <si>
    <t>BIANCHI, Eugenio</t>
  </si>
  <si>
    <t>HAENEL, Erik</t>
  </si>
  <si>
    <t>CUNY, Igor</t>
  </si>
  <si>
    <t>NORDBY Sindre Wiig</t>
  </si>
  <si>
    <t>FRODAHL, Magnus</t>
  </si>
  <si>
    <t>COLLAVO Mirco</t>
  </si>
  <si>
    <t>JONSSON, Markus</t>
  </si>
  <si>
    <t>BOLSHAKOV Nikolay</t>
  </si>
  <si>
    <t>WESTMAN, Tobias</t>
  </si>
  <si>
    <t>PETERSSON, Teodor</t>
  </si>
  <si>
    <t>SEIFERT, Benjamin</t>
  </si>
  <si>
    <t>SBABO, Emiliano</t>
  </si>
  <si>
    <t>KOVYASHOV, Eduard</t>
  </si>
  <si>
    <t>BJERTNAES, Jens</t>
  </si>
  <si>
    <t>FURRER, Philip</t>
  </si>
  <si>
    <t>GIOIA, Massimiliano</t>
  </si>
  <si>
    <t>ERLER, Markus</t>
  </si>
  <si>
    <t>MONTFORT, Laurent</t>
  </si>
  <si>
    <t>WENG, Emil Udnes</t>
  </si>
  <si>
    <t>NYDAL, Hallvard Moian</t>
  </si>
  <si>
    <t>DENARDIN, Guillaume</t>
  </si>
  <si>
    <t>WUENSCH, Oliver</t>
  </si>
  <si>
    <t>ZHURAVLEV Sergey</t>
  </si>
  <si>
    <t>PIZZUTTO, Glauco</t>
  </si>
  <si>
    <t>PROPP, Jurij</t>
  </si>
  <si>
    <t>KJOELSTAD, Johan</t>
  </si>
  <si>
    <t>PETUKHOV, Alexander</t>
  </si>
  <si>
    <t>SCHINDLER Hermann</t>
  </si>
  <si>
    <t>MIRANDA, Cyril</t>
  </si>
  <si>
    <t>CAUNE, Ivo</t>
  </si>
  <si>
    <t>LYKKJA, Hans Petter</t>
  </si>
  <si>
    <t>BRYNTESSON, Robin</t>
  </si>
  <si>
    <t>HATTESTAD, Ola Vigen</t>
  </si>
  <si>
    <t>GILLESSEN, Martin</t>
  </si>
  <si>
    <t>CONSAGRA, Claudio</t>
  </si>
  <si>
    <t>DARRAGON, Roddy</t>
  </si>
  <si>
    <t>HAENEL, Lars</t>
  </si>
  <si>
    <t>LASSILA, Kalle</t>
  </si>
  <si>
    <t>KRAAS, Oliver</t>
  </si>
  <si>
    <t>WENZL, Josef</t>
  </si>
  <si>
    <t>KUKRUS, Andrey</t>
  </si>
  <si>
    <t>SEIFERT, Stefan</t>
  </si>
  <si>
    <t>JOENSSON, Emil</t>
  </si>
  <si>
    <t>HEUN, Daniel</t>
  </si>
  <si>
    <t>GODOE, Vegard</t>
  </si>
  <si>
    <t>TETERIS Janis</t>
  </si>
  <si>
    <t>JYLHAE, Martti</t>
  </si>
  <si>
    <t>BJOERGAARD, John</t>
  </si>
  <si>
    <t>RICHTER, Mike</t>
  </si>
  <si>
    <t>HENNING Michael</t>
  </si>
  <si>
    <t>GHISLER, Ulrich</t>
  </si>
  <si>
    <t>DZHUSSOEV, Victor</t>
  </si>
  <si>
    <t>HAU, Heinrich</t>
  </si>
  <si>
    <t>MOSCHOVAKOS Grigoris</t>
  </si>
  <si>
    <t>VAENAENEN, Jesse</t>
  </si>
  <si>
    <t>GROS, Ales</t>
  </si>
  <si>
    <t>STRANDVALL, Mattias</t>
  </si>
  <si>
    <t>DAHL, John Kristian</t>
  </si>
  <si>
    <t>LAH Gaber</t>
  </si>
  <si>
    <t>GOLUBKOV, Leonid</t>
  </si>
  <si>
    <t>SKREBLIN, Darko</t>
  </si>
  <si>
    <t>MODIN, Jesper</t>
  </si>
  <si>
    <t>MYALONNIER, Olivier</t>
  </si>
  <si>
    <t>ANDREJKA, Anze</t>
  </si>
  <si>
    <t>BARBAYIANNIS Athanasios</t>
  </si>
  <si>
    <t>BECH, Sebastian</t>
  </si>
  <si>
    <t>BERHAULT, Guillaume</t>
  </si>
  <si>
    <t>CHECCHI, Valerio</t>
  </si>
  <si>
    <t>CHRISTOFORIDIS Stavros</t>
  </si>
  <si>
    <t>DI CENTA, Giorgio</t>
  </si>
  <si>
    <t>KOSISEK Dusan</t>
  </si>
  <si>
    <t>KOSTNER, Florian</t>
  </si>
  <si>
    <t>KRICHEVSKY, Dimitry</t>
  </si>
  <si>
    <t>KUFNER, Alan</t>
  </si>
  <si>
    <t>MILIARAKIS Emmanouil</t>
  </si>
  <si>
    <t>MORIGGL, Thomas</t>
  </si>
  <si>
    <t>OGLAGO, Burhan</t>
  </si>
  <si>
    <t>OREN, Bayram</t>
  </si>
  <si>
    <t>POSLEDNICHENKO, Konstantin</t>
  </si>
  <si>
    <t>SAMARDZIJA Bojan</t>
  </si>
  <si>
    <t>BIH</t>
  </si>
  <si>
    <t>SCHALLER, Rico</t>
  </si>
  <si>
    <t>THEODULE, Valerio</t>
  </si>
  <si>
    <t>TSAKIRIS Athanassios</t>
  </si>
  <si>
    <t>NED</t>
  </si>
  <si>
    <t>VODOREZOV, Vitaly</t>
  </si>
  <si>
    <t>YAMBAEV, Ilya</t>
  </si>
  <si>
    <t>ZANTZOS Marios</t>
  </si>
  <si>
    <t xml:space="preserve">                                                                                                                                                                                              Data processing by FIS Rollerski Subcommittee</t>
  </si>
  <si>
    <t>FIS ROLLERSKI WORLD CUP  -  COUPE DU MONDE FIS DE ROLLERSKI - FIS ROLLERSKI WELT CUP</t>
  </si>
  <si>
    <t>SENIOR FEMALE</t>
  </si>
  <si>
    <r>
      <t>1.</t>
    </r>
    <r>
      <rPr>
        <sz val="8"/>
        <rFont val="Arial"/>
        <family val="2"/>
      </rPr>
      <t xml:space="preserve"> 03.07.2009 Oroslavje CRO Uphil F
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04.07.2009 Oroslavje CRO Mass start F
</t>
    </r>
    <r>
      <rPr>
        <b/>
        <sz val="8"/>
        <rFont val="Arial"/>
        <family val="2"/>
      </rPr>
      <t>3.</t>
    </r>
    <r>
      <rPr>
        <sz val="8"/>
        <rFont val="Arial"/>
        <family val="2"/>
      </rPr>
      <t xml:space="preserve"> 05.07.2009 Oroslavje CRO Sprint F   
    17.07.2009 Markkleeberg (GER) Pro. F                     </t>
    </r>
    <r>
      <rPr>
        <b/>
        <sz val="8"/>
        <rFont val="Arial"/>
        <family val="2"/>
      </rPr>
      <t xml:space="preserve">4. </t>
    </r>
    <r>
      <rPr>
        <sz val="8"/>
        <rFont val="Arial"/>
        <family val="2"/>
      </rPr>
      <t xml:space="preserve">18.07.2008 Markkleeberg (GER) SprintF                  </t>
    </r>
    <r>
      <rPr>
        <b/>
        <sz val="8"/>
        <rFont val="Arial"/>
        <family val="2"/>
      </rPr>
      <t xml:space="preserve"> 5. </t>
    </r>
    <r>
      <rPr>
        <sz val="8"/>
        <rFont val="Arial"/>
        <family val="2"/>
      </rPr>
      <t>19.07.2009 Markkleeberg (GER) Pursuit</t>
    </r>
  </si>
  <si>
    <r>
      <t>6.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06.08.2009 Aure (NOR) Team Sprint F               7</t>
    </r>
    <r>
      <rPr>
        <b/>
        <sz val="8"/>
        <rFont val="Arial"/>
        <family val="2"/>
      </rPr>
      <t>.</t>
    </r>
    <r>
      <rPr>
        <sz val="8"/>
        <rFont val="Arial"/>
        <family val="2"/>
      </rPr>
      <t xml:space="preserve"> 08.08.2009 Kristiansund (NOR)  Sprint F           8</t>
    </r>
    <r>
      <rPr>
        <b/>
        <sz val="8"/>
        <rFont val="Arial"/>
        <family val="2"/>
      </rPr>
      <t xml:space="preserve">. </t>
    </r>
    <r>
      <rPr>
        <sz val="8"/>
        <rFont val="Arial"/>
        <family val="2"/>
      </rPr>
      <t xml:space="preserve">09.08.2009 Kristiansund (NOR) Mass Start F                                                                                                    </t>
    </r>
  </si>
  <si>
    <t>BOGATEC, Mateja</t>
  </si>
  <si>
    <t>LAZAREVA Ana</t>
  </si>
  <si>
    <t>EKTOVA, Elena</t>
  </si>
  <si>
    <t>SEPPAS, Hanna</t>
  </si>
  <si>
    <t>BETTINESCHI, Erika</t>
  </si>
  <si>
    <t>KIESSIG, Cindy</t>
  </si>
  <si>
    <t>STRAUB, Anne Marie</t>
  </si>
  <si>
    <t>RODINA, Elena</t>
  </si>
  <si>
    <t>VEDENEEVA, Elena</t>
  </si>
  <si>
    <t>LEONI Laura</t>
  </si>
  <si>
    <t>GJOEMLE, Ella</t>
  </si>
  <si>
    <t>ROGULIC, Branka</t>
  </si>
  <si>
    <t>CUNY, Anne Laure</t>
  </si>
  <si>
    <t>PERAELAE, Kirsi</t>
  </si>
  <si>
    <t>BICOVA, Karolina</t>
  </si>
  <si>
    <t>ZAYTSEVA, Inna</t>
  </si>
  <si>
    <t>KISLUKHINA, Valentina</t>
  </si>
  <si>
    <t>MALVALEHTO, Mona</t>
  </si>
  <si>
    <t>NISKANEN, Kerttu</t>
  </si>
  <si>
    <t>BJOERGEN, Marit</t>
  </si>
  <si>
    <t>SKOFTERUD, Vibeke</t>
  </si>
  <si>
    <t>SACHENBACHER-STEHLE, Evi</t>
  </si>
  <si>
    <t>JOHAUG, Therese</t>
  </si>
  <si>
    <t>BOEHLER, Stefanie</t>
  </si>
  <si>
    <t>BRAJDIC, Anamarija</t>
  </si>
  <si>
    <t>POL</t>
  </si>
  <si>
    <t>GUNES, Esra</t>
  </si>
  <si>
    <t>KUROCHKINA, Evgenia</t>
  </si>
  <si>
    <t>MALEC, Lorena</t>
  </si>
  <si>
    <t>MORODER, Karin</t>
  </si>
  <si>
    <t>YAMBAEVA, Tatiana</t>
  </si>
  <si>
    <t>ZERNOVA, Natalia</t>
  </si>
  <si>
    <t>FIS ROLLERSKI WORLD CUP  - COUPE DU MONDE FIS DE ROLLERSKI - FIS ROLLERSKI WELT CUP</t>
  </si>
  <si>
    <t>JUNIOR MALE</t>
  </si>
  <si>
    <r>
      <t>1.</t>
    </r>
    <r>
      <rPr>
        <sz val="8"/>
        <rFont val="Arial"/>
        <family val="2"/>
      </rPr>
      <t xml:space="preserve"> 03.07.2009 Oroslavje CRO Uphil F
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04.07.2009 Oroslavje CRO Mass start F
</t>
    </r>
    <r>
      <rPr>
        <b/>
        <sz val="8"/>
        <rFont val="Arial"/>
        <family val="2"/>
      </rPr>
      <t>3.</t>
    </r>
    <r>
      <rPr>
        <sz val="8"/>
        <rFont val="Arial"/>
        <family val="2"/>
      </rPr>
      <t xml:space="preserve"> 05.07.2009 Oroslavje CRO Sprint F   
    17.07.2009 Markkleeberg (GER) Pro. F                       </t>
    </r>
    <r>
      <rPr>
        <b/>
        <sz val="8"/>
        <rFont val="Arial"/>
        <family val="2"/>
      </rPr>
      <t xml:space="preserve">4. </t>
    </r>
    <r>
      <rPr>
        <sz val="8"/>
        <rFont val="Arial"/>
        <family val="2"/>
      </rPr>
      <t xml:space="preserve">18.07.2008 Markkleeberg (GER) SprintF                     </t>
    </r>
    <r>
      <rPr>
        <b/>
        <sz val="8"/>
        <rFont val="Arial"/>
        <family val="2"/>
      </rPr>
      <t xml:space="preserve">5. </t>
    </r>
    <r>
      <rPr>
        <sz val="8"/>
        <rFont val="Arial"/>
        <family val="2"/>
      </rPr>
      <t>19.07.2009 Markkleeberg (GER) Pursuit</t>
    </r>
  </si>
  <si>
    <r>
      <t>6.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06.08.2009 Aure (NOR) Team Sprint F                    7</t>
    </r>
    <r>
      <rPr>
        <b/>
        <sz val="8"/>
        <rFont val="Arial"/>
        <family val="2"/>
      </rPr>
      <t>.</t>
    </r>
    <r>
      <rPr>
        <sz val="8"/>
        <rFont val="Arial"/>
        <family val="2"/>
      </rPr>
      <t xml:space="preserve"> 08.08.2009 Kristiansund (NOR)  Sprint F                 8</t>
    </r>
    <r>
      <rPr>
        <b/>
        <sz val="8"/>
        <rFont val="Arial"/>
        <family val="2"/>
      </rPr>
      <t xml:space="preserve">. </t>
    </r>
    <r>
      <rPr>
        <sz val="8"/>
        <rFont val="Arial"/>
        <family val="2"/>
      </rPr>
      <t xml:space="preserve">09.08.2009 Kristiansund (NOR) Mass Start F                                                                                                    </t>
    </r>
  </si>
  <si>
    <t>LORENZINI, Gianluca</t>
  </si>
  <si>
    <t>KARASEV, Victor</t>
  </si>
  <si>
    <t>KRIVOLAPOV, Alexander</t>
  </si>
  <si>
    <t>TROFIMOV, Ivan</t>
  </si>
  <si>
    <t>CLAUDI, Torben</t>
  </si>
  <si>
    <t>HÄVEMEYER, Florian</t>
  </si>
  <si>
    <t>GINIYATOV Maxim</t>
  </si>
  <si>
    <t>PIZZUTTO, Folco</t>
  </si>
  <si>
    <t>PAGANESSI, Stefano</t>
  </si>
  <si>
    <t>LINDBLAD Anton</t>
  </si>
  <si>
    <t>THYLI, Vetle</t>
  </si>
  <si>
    <t>KONTAK, Filip</t>
  </si>
  <si>
    <t>AASLUND, Simen Rise</t>
  </si>
  <si>
    <t>MACCAGNAN, Paolo</t>
  </si>
  <si>
    <t>ASSAN, Kenny</t>
  </si>
  <si>
    <t>CLAUDI, Jan</t>
  </si>
  <si>
    <t>ATES Suleyman</t>
  </si>
  <si>
    <t>ZEMMRICH, Kevin</t>
  </si>
  <si>
    <t>BECCHIS Emanuele</t>
  </si>
  <si>
    <t>TAS Azat Poyres</t>
  </si>
  <si>
    <t>STEPHANI, Kevin</t>
  </si>
  <si>
    <t>HROVATIN Niki</t>
  </si>
  <si>
    <t>OEDEGAARD, Rune Malo</t>
  </si>
  <si>
    <t>BOZZOLO Marco</t>
  </si>
  <si>
    <t>SCHMIDT, Christian-Alexander</t>
  </si>
  <si>
    <t>BURIC, Andrej</t>
  </si>
  <si>
    <t>BROZNIC, Andro</t>
  </si>
  <si>
    <t>DADIC, Edi</t>
  </si>
  <si>
    <t>KAISER, Sten</t>
  </si>
  <si>
    <t>ZAMPIERI, Stefano</t>
  </si>
  <si>
    <t>VEVEREC, Jurica</t>
  </si>
  <si>
    <t>BOEDTKER, Anders</t>
  </si>
  <si>
    <t>SZABO, Milan</t>
  </si>
  <si>
    <t>KHRENOV, Ilya</t>
  </si>
  <si>
    <t>GARIBOVIC Amar</t>
  </si>
  <si>
    <t>UNHJEM-TEIGENES</t>
  </si>
  <si>
    <t>HOEM, Felix</t>
  </si>
  <si>
    <t>MYROLDHAUG, Sondre</t>
  </si>
  <si>
    <t>REBOUL Geoffroy</t>
  </si>
  <si>
    <t>JERBIC,Mateo</t>
  </si>
  <si>
    <t>TEICHMANN, Sven</t>
  </si>
  <si>
    <t>KONTAK, Jakov</t>
  </si>
  <si>
    <t>GENTZSCH, Tony</t>
  </si>
  <si>
    <t>SMRKVIC Rejhan</t>
  </si>
  <si>
    <t>SABADITSCH, Daniel</t>
  </si>
  <si>
    <t>3750018</t>
  </si>
  <si>
    <t>ANDREESKI Sote</t>
  </si>
  <si>
    <t>MKD</t>
  </si>
  <si>
    <t>CRNKOVIC, Tomislav</t>
  </si>
  <si>
    <t>DZIADKOWIEC-MICHON, Mariusz</t>
  </si>
  <si>
    <t>FILIPOV Vlatko</t>
  </si>
  <si>
    <t>HOEGDAHL, Sebastian</t>
  </si>
  <si>
    <t>KAPPAS Dimitrios </t>
  </si>
  <si>
    <t>KARAMICHAS Kleanthis </t>
  </si>
  <si>
    <t>KARAMICHOS Christos </t>
  </si>
  <si>
    <t>KARAMICHOS Ioannis </t>
  </si>
  <si>
    <t>KARAMICHOS Stefanos </t>
  </si>
  <si>
    <t>KIOURKENIDIS Efstathios </t>
  </si>
  <si>
    <t>KORDIS, Dominik</t>
  </si>
  <si>
    <t>KOVACS, Akos</t>
  </si>
  <si>
    <t>3230076</t>
  </si>
  <si>
    <t>KRIAZIS Dimitrios</t>
  </si>
  <si>
    <t>3230066</t>
  </si>
  <si>
    <t>LIOLIOS Evangelos </t>
  </si>
  <si>
    <t>3230074</t>
  </si>
  <si>
    <t>LITRAS Ilias</t>
  </si>
  <si>
    <t>LIZDEK Velibor</t>
  </si>
  <si>
    <t>MARKOSKI Ljube</t>
  </si>
  <si>
    <t>MOE, Markus</t>
  </si>
  <si>
    <t>MPOUMPAS Athanasios </t>
  </si>
  <si>
    <t>MPOUMPAS Georgios</t>
  </si>
  <si>
    <t>PAPADOPOULOS Antonis </t>
  </si>
  <si>
    <t>PAPASIS Labros </t>
  </si>
  <si>
    <t>PERISIC Njegos</t>
  </si>
  <si>
    <t>3710014</t>
  </si>
  <si>
    <t>PLAKALOVIC Mladen</t>
  </si>
  <si>
    <t>STOJANOSKI Dejan</t>
  </si>
  <si>
    <t>3230075</t>
  </si>
  <si>
    <t>TSATSARONIS Stefanos </t>
  </si>
  <si>
    <t>ZINELIS Alexandros </t>
  </si>
  <si>
    <t>LYTRAS Ilias </t>
  </si>
  <si>
    <t>MPASMATZIDIS Ioannis </t>
  </si>
  <si>
    <t>MAGNIFICAT MAURICE</t>
  </si>
  <si>
    <t>BERHAULT Guillaume</t>
  </si>
  <si>
    <t>ALEXANDRE GUILHEM</t>
  </si>
  <si>
    <t>KUFNER ALEN</t>
  </si>
  <si>
    <t>KRULJAC PAVLE</t>
  </si>
  <si>
    <t xml:space="preserve">SMILGIN MIKHAIL </t>
  </si>
  <si>
    <t>BABIC VLADO</t>
  </si>
  <si>
    <t>DALECKIS MARTINS</t>
  </si>
  <si>
    <t>MASSETTI PAOLO</t>
  </si>
  <si>
    <t>SOUBEYRAND YANN</t>
  </si>
  <si>
    <t>BRANTS ARTURS</t>
  </si>
  <si>
    <t>KUDRIAVTSEV ALEXANDER</t>
  </si>
  <si>
    <t>NESVADBA PETR</t>
  </si>
  <si>
    <t>GALANDAK MICHAL</t>
  </si>
  <si>
    <t>BRUUN CASPER</t>
  </si>
  <si>
    <t>ILVOVSKI Dmitry</t>
  </si>
  <si>
    <t>DUMPIS OSKARS</t>
  </si>
  <si>
    <t>GANINS GATIS</t>
  </si>
  <si>
    <t>VALDBERGS MATISS</t>
  </si>
  <si>
    <t>MISSA EDGARS</t>
  </si>
  <si>
    <t>OZOLS EDGARS</t>
  </si>
  <si>
    <t>DUMPIS VIESTURS</t>
  </si>
  <si>
    <t>NILSSON JOHN</t>
  </si>
  <si>
    <t>STEPHANI KEVIN</t>
  </si>
  <si>
    <t>CARMINATI Thomas</t>
  </si>
  <si>
    <t>MATESIN LOVRO</t>
  </si>
  <si>
    <t>ZEMMRICH KEVIN</t>
  </si>
  <si>
    <t>MAJORS VALDIS</t>
  </si>
  <si>
    <t>ELIASSON MIKAEL</t>
  </si>
  <si>
    <t>FIS Data Service</t>
  </si>
  <si>
    <t>Data processing by SC Rollerski</t>
  </si>
  <si>
    <t>FEDERATION INTERNATIONALE DE SKI INTERNATIONAL SKI FEDERATION
INTERNATIONALER SKI VERBAND</t>
  </si>
  <si>
    <t>JUNIOR FEMALE</t>
  </si>
  <si>
    <r>
      <t>1.</t>
    </r>
    <r>
      <rPr>
        <sz val="8"/>
        <rFont val="Arial"/>
        <family val="2"/>
      </rPr>
      <t xml:space="preserve"> 03.07.2009 Oroslavje CRO Uphil F
</t>
    </r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04.07.2009 Oroslavje CRO Mass start F
</t>
    </r>
    <r>
      <rPr>
        <b/>
        <sz val="8"/>
        <rFont val="Arial"/>
        <family val="2"/>
      </rPr>
      <t>3.</t>
    </r>
    <r>
      <rPr>
        <sz val="8"/>
        <rFont val="Arial"/>
        <family val="2"/>
      </rPr>
      <t xml:space="preserve"> 05.07.2009 Oroslavje CRO Sprint F   
    17.07.2009 Markkleeberg (GER) Pro. F                 </t>
    </r>
    <r>
      <rPr>
        <b/>
        <sz val="8"/>
        <rFont val="Arial"/>
        <family val="2"/>
      </rPr>
      <t xml:space="preserve">4. </t>
    </r>
    <r>
      <rPr>
        <sz val="8"/>
        <rFont val="Arial"/>
        <family val="2"/>
      </rPr>
      <t xml:space="preserve">18.07.2008 Markkleeberg (GER) SprintF              </t>
    </r>
    <r>
      <rPr>
        <b/>
        <sz val="8"/>
        <rFont val="Arial"/>
        <family val="2"/>
      </rPr>
      <t xml:space="preserve">5. </t>
    </r>
    <r>
      <rPr>
        <sz val="8"/>
        <rFont val="Arial"/>
        <family val="2"/>
      </rPr>
      <t>19.07.2009 Markkleeberg (GER) Pursuit</t>
    </r>
  </si>
  <si>
    <r>
      <t>6.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06.08.2009 Aure (NOR) Team Sprint F                 7</t>
    </r>
    <r>
      <rPr>
        <b/>
        <sz val="8"/>
        <rFont val="Arial"/>
        <family val="2"/>
      </rPr>
      <t>.</t>
    </r>
    <r>
      <rPr>
        <sz val="8"/>
        <rFont val="Arial"/>
        <family val="2"/>
      </rPr>
      <t xml:space="preserve"> 08.08.2009 Kristiansund (NOR)  Sprint F              8</t>
    </r>
    <r>
      <rPr>
        <b/>
        <sz val="8"/>
        <rFont val="Arial"/>
        <family val="2"/>
      </rPr>
      <t xml:space="preserve">. </t>
    </r>
    <r>
      <rPr>
        <sz val="8"/>
        <rFont val="Arial"/>
        <family val="2"/>
      </rPr>
      <t xml:space="preserve">09.08.2009 Kristiansund (NOR) Mass Start F                                                                                                    </t>
    </r>
  </si>
  <si>
    <t>KÖCKRITZ, Julia</t>
  </si>
  <si>
    <t>STRUKOVA Lada</t>
  </si>
  <si>
    <t>WIEGAND Cynthia</t>
  </si>
  <si>
    <t>TOLOCHKO Margarita</t>
  </si>
  <si>
    <t>TAGLIATI Angelica</t>
  </si>
  <si>
    <t>WILLERT Tina</t>
  </si>
  <si>
    <t>BROZNIC, Nina</t>
  </si>
  <si>
    <t>WOLF, Luis</t>
  </si>
  <si>
    <t>CLAUDI, Kira</t>
  </si>
  <si>
    <t>MONREAL, Theresa</t>
  </si>
  <si>
    <t>TREVES, Elisa</t>
  </si>
  <si>
    <t>BALABINA, Yulia</t>
  </si>
  <si>
    <t>JIRHED, Jennie</t>
  </si>
  <si>
    <t>MACCAGNAN, Anna</t>
  </si>
  <si>
    <t>WIEGAND Sabrina</t>
  </si>
  <si>
    <t>GRADIŠAR Nastja</t>
  </si>
  <si>
    <t>RIGA Monica</t>
  </si>
  <si>
    <t>FULCHERI Elisa</t>
  </si>
  <si>
    <t>MALEC, Vedrana</t>
  </si>
  <si>
    <t>KIOURKENIDOU Christina </t>
  </si>
  <si>
    <t>KIROSKA Rosana</t>
  </si>
  <si>
    <t>KIRYUSHKINA, Tatiana</t>
  </si>
  <si>
    <t>KOUTELIDA Ioanna</t>
  </si>
  <si>
    <t>PISTOPOULOU Viktoria </t>
  </si>
  <si>
    <t>SAKELLARIDOU Evdoxia</t>
  </si>
  <si>
    <t>TIKHOMIROVA, Irina</t>
  </si>
  <si>
    <t>TSAKIRI Panagiota</t>
  </si>
  <si>
    <t>TSIGGELIDOU Maria </t>
  </si>
  <si>
    <t>VICINI, Marta</t>
  </si>
  <si>
    <t>VUK, Maja</t>
  </si>
  <si>
    <t>ZINELI Anna</t>
  </si>
  <si>
    <r>
      <t xml:space="preserve">FEDERATION INTERNATIONALE DE SKI
</t>
    </r>
    <r>
      <rPr>
        <b/>
        <sz val="10"/>
        <rFont val="Arial"/>
        <family val="2"/>
      </rPr>
      <t>INTERNATIONAL SKI FEDERATION
INTERNATIONALER SKI VERBAND</t>
    </r>
  </si>
  <si>
    <t>FIS WORLD CUP ROLLERSKI - COUPE DU MONDE FIS DE ROLLERSKI - FIS ROLLERSKI WELT CUP</t>
  </si>
  <si>
    <t>WORLD CUP STANDING OVERALL</t>
  </si>
  <si>
    <t>Nation / Pays</t>
  </si>
  <si>
    <t>Individual (i)</t>
  </si>
  <si>
    <t>Team event (n)</t>
  </si>
  <si>
    <t>UKR</t>
  </si>
  <si>
    <t>DANOU, Maria</t>
  </si>
  <si>
    <t>MROWCA, Karolina</t>
  </si>
  <si>
    <t>BOUMPA, Maria</t>
  </si>
  <si>
    <t xml:space="preserve">MICHALEK, Mariusz </t>
  </si>
  <si>
    <t>DANOS, Nikolaos</t>
  </si>
  <si>
    <t>OREN, Rojbin</t>
  </si>
  <si>
    <t>YUSUFOGLU, Omer</t>
  </si>
  <si>
    <t>3520024</t>
  </si>
  <si>
    <t>SKVARIDLO, Davorin</t>
  </si>
  <si>
    <t>SVK</t>
  </si>
  <si>
    <t>SEROVA, Olga</t>
  </si>
  <si>
    <t>KOZEKAEVA, Maria</t>
  </si>
  <si>
    <t>GRUSHINA, Anna</t>
  </si>
  <si>
    <t>KONOHOVA, Ksenia</t>
  </si>
  <si>
    <t>LUKIN, Sergey</t>
  </si>
  <si>
    <t>3481449</t>
  </si>
  <si>
    <t>LEBEDEV, Nikita</t>
  </si>
  <si>
    <t>SELEZNEV, Ivan</t>
  </si>
  <si>
    <t>GRISHIN, Sergey</t>
  </si>
  <si>
    <t>CHERNOUSOV, Alexey</t>
  </si>
  <si>
    <t>DENISOV, Alexander</t>
  </si>
  <si>
    <t>NORDSLETTEN, Marie</t>
  </si>
  <si>
    <t>BAKKEN, Timo Andre</t>
  </si>
  <si>
    <t>3420573</t>
  </si>
  <si>
    <t>MITROULAS Giannis</t>
  </si>
  <si>
    <t>NOEL, Baptiste</t>
  </si>
  <si>
    <t>3190281</t>
  </si>
  <si>
    <t>ANTONOVA, Yelena</t>
  </si>
  <si>
    <t>KAZ</t>
  </si>
  <si>
    <t>GOLOVATENKO, Alla</t>
  </si>
  <si>
    <t>AXMANN, David</t>
  </si>
  <si>
    <t>3150125</t>
  </si>
  <si>
    <t>MORAVCOVA, Klara</t>
  </si>
  <si>
    <t>HLAVACEK, Arnost</t>
  </si>
  <si>
    <t>OBIUKH, Zoya</t>
  </si>
  <si>
    <t>MALETS LISOGOR, Marina</t>
  </si>
  <si>
    <t>NESTERENKO, Lada</t>
  </si>
  <si>
    <t>SEMENTSOV, Denys</t>
  </si>
  <si>
    <t>KHLIBURAD, Iurij</t>
  </si>
  <si>
    <t>3690050</t>
  </si>
  <si>
    <t>BILOSYUK, Ivan</t>
  </si>
  <si>
    <t>GUMENYAK, Mikhail</t>
  </si>
  <si>
    <t>PUTSKO, Oleksandr</t>
  </si>
  <si>
    <t>IAKYMENKO, Igor</t>
  </si>
  <si>
    <t>MIKAYELYAN, Sergey</t>
  </si>
  <si>
    <t>3740021</t>
  </si>
  <si>
    <t>ARM</t>
  </si>
  <si>
    <t>GRIGORYAN, Argam</t>
  </si>
  <si>
    <t>3740013</t>
  </si>
  <si>
    <t>ZIROYAN, Hamlet</t>
  </si>
  <si>
    <t>3740016</t>
  </si>
  <si>
    <t>ARMENIA</t>
  </si>
  <si>
    <t>KAZAKHSTAN</t>
  </si>
  <si>
    <t>SLOVAKIA</t>
  </si>
  <si>
    <t>POLAND</t>
  </si>
  <si>
    <t>UKRAINA</t>
  </si>
  <si>
    <t>TREUDE, Harald</t>
  </si>
  <si>
    <t>LEYBYUK, Roman</t>
  </si>
  <si>
    <t>GROUNKO Alexis</t>
  </si>
  <si>
    <t>3150192</t>
  </si>
  <si>
    <r>
      <t>9.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09.09.2009 ROL WCH-Frosinone (ITA)  Sprint F                      </t>
    </r>
    <r>
      <rPr>
        <sz val="8"/>
        <rFont val="Arial"/>
        <family val="2"/>
      </rPr>
      <t>10.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10.09.2009 ROL WCH-Fiuggi (ITA) Relay                                 </t>
    </r>
    <r>
      <rPr>
        <sz val="8"/>
        <rFont val="Arial"/>
        <family val="2"/>
      </rPr>
      <t>11.</t>
    </r>
    <r>
      <rPr>
        <sz val="8"/>
        <rFont val="Arial"/>
        <family val="2"/>
      </rPr>
      <t xml:space="preserve"> 11.09.2009 ROL WCH-Serrone (ITA) Uphill C                           </t>
    </r>
    <r>
      <rPr>
        <sz val="8"/>
        <rFont val="Arial"/>
        <family val="2"/>
      </rPr>
      <t>12.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12.09.2009 ROL WCH-Piglio (ITA) Mass Start F              </t>
    </r>
    <r>
      <rPr>
        <sz val="8"/>
        <rFont val="Arial"/>
        <family val="2"/>
      </rPr>
      <t xml:space="preserve">         13.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26.09. 2009 Naousa (GRE) Uphill F                                           </t>
    </r>
    <r>
      <rPr>
        <sz val="8"/>
        <rFont val="Arial"/>
        <family val="2"/>
      </rPr>
      <t>14.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27.09.2009 Thesalloniki (GRE) Sprint F                                  </t>
    </r>
  </si>
  <si>
    <r>
      <t xml:space="preserve"> 9.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09.09.2009 ROL WCH-Frosinone (ITA)  Sprint F                 </t>
    </r>
    <r>
      <rPr>
        <sz val="8"/>
        <rFont val="Arial"/>
        <family val="2"/>
      </rPr>
      <t>10.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10.09.2009 ROL WCH-Fiuggi (ITA) Relay                           </t>
    </r>
    <r>
      <rPr>
        <sz val="8"/>
        <rFont val="Arial"/>
        <family val="2"/>
      </rPr>
      <t>11.</t>
    </r>
    <r>
      <rPr>
        <sz val="8"/>
        <rFont val="Arial"/>
        <family val="2"/>
      </rPr>
      <t xml:space="preserve"> 11.09.2009 ROL WCH-Serrone (ITA) Uphill C                    </t>
    </r>
    <r>
      <rPr>
        <sz val="8"/>
        <rFont val="Arial"/>
        <family val="2"/>
      </rPr>
      <t>12.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12.09.2009 ROL WCH-Piglio (ITA) Mass Start F              </t>
    </r>
    <r>
      <rPr>
        <sz val="8"/>
        <rFont val="Arial"/>
        <family val="2"/>
      </rPr>
      <t xml:space="preserve">  13.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26.09. 2009 Naousa (GRE) Uphill F                                    </t>
    </r>
    <r>
      <rPr>
        <sz val="8"/>
        <rFont val="Arial"/>
        <family val="2"/>
      </rPr>
      <t>14.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27.09.2009 Thesalloniki (GRE) Sprint F                                  </t>
    </r>
  </si>
  <si>
    <r>
      <t xml:space="preserve"> 9.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09.09.2009 ROL WCH-Frosinone (ITA)  Sprint F                   </t>
    </r>
    <r>
      <rPr>
        <sz val="8"/>
        <rFont val="Arial"/>
        <family val="2"/>
      </rPr>
      <t>10.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10.09.2009 ROL WCH-Fiuggi (ITA) Relay                            </t>
    </r>
    <r>
      <rPr>
        <sz val="8"/>
        <rFont val="Arial"/>
        <family val="2"/>
      </rPr>
      <t>11.</t>
    </r>
    <r>
      <rPr>
        <sz val="8"/>
        <rFont val="Arial"/>
        <family val="2"/>
      </rPr>
      <t xml:space="preserve"> 11.09.2009 ROL WCH-Serrone (ITA) Uphill C                      </t>
    </r>
    <r>
      <rPr>
        <sz val="8"/>
        <rFont val="Arial"/>
        <family val="2"/>
      </rPr>
      <t>12.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12.09.2009 ROL WCH-Piglio (ITA) Mass Start F              </t>
    </r>
    <r>
      <rPr>
        <sz val="8"/>
        <rFont val="Arial"/>
        <family val="2"/>
      </rPr>
      <t xml:space="preserve">    13.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26.09. 2009 Naousa (GRE) Uphill F                                      </t>
    </r>
    <r>
      <rPr>
        <sz val="8"/>
        <rFont val="Arial"/>
        <family val="2"/>
      </rPr>
      <t>14.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27.09.2009 Thesalloniki (GRE) Sprint F                                  </t>
    </r>
  </si>
  <si>
    <r>
      <t>9.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09.09.2009 ROL WCH-Frosinone (ITA)  Sprint F                           </t>
    </r>
    <r>
      <rPr>
        <sz val="8"/>
        <rFont val="Arial"/>
        <family val="2"/>
      </rPr>
      <t>10.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10.09.2009 ROL WCH-Fiuggi (ITA) Relay                                    </t>
    </r>
    <r>
      <rPr>
        <sz val="8"/>
        <rFont val="Arial"/>
        <family val="2"/>
      </rPr>
      <t>11.</t>
    </r>
    <r>
      <rPr>
        <sz val="8"/>
        <rFont val="Arial"/>
        <family val="2"/>
      </rPr>
      <t xml:space="preserve"> 11.09.2009 ROL WCH-Serrone (ITA) Uphill C                             </t>
    </r>
    <r>
      <rPr>
        <sz val="8"/>
        <rFont val="Arial"/>
        <family val="2"/>
      </rPr>
      <t>12.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12.09.2009 ROL WCH-Piglio (ITA) Mass Start F              </t>
    </r>
    <r>
      <rPr>
        <sz val="8"/>
        <rFont val="Arial"/>
        <family val="2"/>
      </rPr>
      <t xml:space="preserve">          13.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26.09. 2009 Naousa (GRE) Uphill F                                            </t>
    </r>
    <r>
      <rPr>
        <sz val="8"/>
        <rFont val="Arial"/>
        <family val="2"/>
      </rPr>
      <t>14.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27.09.2009 Thesalloniki (GRE) Sprint F                                  </t>
    </r>
  </si>
  <si>
    <r>
      <t xml:space="preserve"> 9.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09.09.2009 ROL WCH-Frosinone (ITA)  Sprint F                   </t>
    </r>
    <r>
      <rPr>
        <sz val="8"/>
        <rFont val="Arial"/>
        <family val="2"/>
      </rPr>
      <t>10.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10.09.2009 ROL WCH-Fiuggi (ITA) Relay                              </t>
    </r>
    <r>
      <rPr>
        <sz val="8"/>
        <rFont val="Arial"/>
        <family val="2"/>
      </rPr>
      <t>11.</t>
    </r>
    <r>
      <rPr>
        <sz val="8"/>
        <rFont val="Arial"/>
        <family val="2"/>
      </rPr>
      <t xml:space="preserve"> 11.09.2009 ROL WCH-Serrone (ITA) Uphill C                        </t>
    </r>
    <r>
      <rPr>
        <sz val="8"/>
        <rFont val="Arial"/>
        <family val="2"/>
      </rPr>
      <t>12.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12.09.2009 ROL WCH-Piglio (ITA) Mass Start F              </t>
    </r>
    <r>
      <rPr>
        <sz val="8"/>
        <rFont val="Arial"/>
        <family val="2"/>
      </rPr>
      <t xml:space="preserve">      13.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26.09. 2009 Naousa (GRE) Uphill F                                       </t>
    </r>
    <r>
      <rPr>
        <sz val="8"/>
        <rFont val="Arial"/>
        <family val="2"/>
      </rPr>
      <t>14.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27.09.2009 Thesalloniki (GRE) Sprint F                                 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</si>
</sst>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0"/>
      <color indexed="12"/>
      <name val="Arial Greek"/>
      <family val="2"/>
    </font>
    <font>
      <sz val="10"/>
      <name val="Arial Greek"/>
      <family val="2"/>
    </font>
    <font>
      <sz val="8"/>
      <name val="Arial Greek"/>
      <family val="2"/>
    </font>
    <font>
      <sz val="12"/>
      <color indexed="12"/>
      <name val="Arial Greek"/>
      <family val="2"/>
    </font>
    <font>
      <sz val="12"/>
      <name val="Arial Greek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15" applyFont="1" applyBorder="1" applyAlignment="1">
      <alignment horizontal="center"/>
      <protection/>
    </xf>
    <xf numFmtId="0" fontId="0" fillId="0" borderId="0" xfId="15" applyFont="1" applyBorder="1">
      <alignment/>
      <protection/>
    </xf>
    <xf numFmtId="0" fontId="1" fillId="0" borderId="0" xfId="15" applyFont="1" applyBorder="1">
      <alignment/>
      <protection/>
    </xf>
    <xf numFmtId="0" fontId="0" fillId="0" borderId="0" xfId="15" applyFont="1" applyFill="1" applyBorder="1">
      <alignment/>
      <protection/>
    </xf>
    <xf numFmtId="0" fontId="0" fillId="0" borderId="1" xfId="15" applyFont="1" applyBorder="1" applyAlignment="1">
      <alignment horizontal="center"/>
      <protection/>
    </xf>
    <xf numFmtId="0" fontId="0" fillId="0" borderId="1" xfId="15" applyFont="1" applyBorder="1">
      <alignment/>
      <protection/>
    </xf>
    <xf numFmtId="0" fontId="0" fillId="0" borderId="1" xfId="15" applyFont="1" applyFill="1" applyBorder="1">
      <alignment/>
      <protection/>
    </xf>
    <xf numFmtId="0" fontId="0" fillId="0" borderId="2" xfId="15" applyFont="1" applyBorder="1" applyAlignment="1">
      <alignment horizontal="center"/>
      <protection/>
    </xf>
    <xf numFmtId="0" fontId="4" fillId="0" borderId="0" xfId="15" applyFont="1" applyBorder="1" applyAlignment="1">
      <alignment horizontal="center"/>
      <protection/>
    </xf>
    <xf numFmtId="0" fontId="2" fillId="0" borderId="0" xfId="15" applyFont="1" applyBorder="1" applyAlignment="1">
      <alignment horizontal="center"/>
      <protection/>
    </xf>
    <xf numFmtId="0" fontId="0" fillId="0" borderId="3" xfId="15" applyFont="1" applyBorder="1" applyAlignment="1">
      <alignment horizontal="center"/>
      <protection/>
    </xf>
    <xf numFmtId="0" fontId="0" fillId="0" borderId="3" xfId="15" applyFont="1" applyBorder="1">
      <alignment/>
      <protection/>
    </xf>
    <xf numFmtId="0" fontId="4" fillId="0" borderId="4" xfId="15" applyFont="1" applyBorder="1" applyAlignment="1">
      <alignment horizontal="center"/>
      <protection/>
    </xf>
    <xf numFmtId="0" fontId="2" fillId="0" borderId="4" xfId="15" applyFont="1" applyBorder="1" applyAlignment="1">
      <alignment horizontal="center"/>
      <protection/>
    </xf>
    <xf numFmtId="0" fontId="6" fillId="0" borderId="4" xfId="15" applyFont="1" applyBorder="1" applyAlignment="1">
      <alignment horizontal="center"/>
      <protection/>
    </xf>
    <xf numFmtId="0" fontId="6" fillId="0" borderId="0" xfId="15" applyFont="1" applyBorder="1" applyAlignment="1">
      <alignment horizontal="left" vertical="top" wrapText="1"/>
      <protection/>
    </xf>
    <xf numFmtId="0" fontId="6" fillId="0" borderId="5" xfId="15" applyFont="1" applyBorder="1" applyAlignment="1">
      <alignment horizontal="center"/>
      <protection/>
    </xf>
    <xf numFmtId="0" fontId="6" fillId="0" borderId="6" xfId="15" applyFont="1" applyBorder="1" applyAlignment="1">
      <alignment horizontal="center"/>
      <protection/>
    </xf>
    <xf numFmtId="0" fontId="8" fillId="0" borderId="6" xfId="15" applyFont="1" applyBorder="1" applyAlignment="1">
      <alignment horizontal="center"/>
      <protection/>
    </xf>
    <xf numFmtId="0" fontId="6" fillId="0" borderId="6" xfId="15" applyFont="1" applyBorder="1" applyAlignment="1">
      <alignment horizontal="center"/>
      <protection/>
    </xf>
    <xf numFmtId="0" fontId="6" fillId="0" borderId="6" xfId="15" applyFont="1" applyFill="1" applyBorder="1" applyAlignment="1">
      <alignment horizontal="center"/>
      <protection/>
    </xf>
    <xf numFmtId="0" fontId="7" fillId="0" borderId="7" xfId="15" applyFont="1" applyBorder="1" applyAlignment="1">
      <alignment horizontal="center"/>
      <protection/>
    </xf>
    <xf numFmtId="0" fontId="7" fillId="0" borderId="0" xfId="15" applyFont="1" applyBorder="1">
      <alignment/>
      <protection/>
    </xf>
    <xf numFmtId="0" fontId="6" fillId="0" borderId="8" xfId="15" applyFont="1" applyBorder="1" applyAlignment="1">
      <alignment horizontal="center"/>
      <protection/>
    </xf>
    <xf numFmtId="0" fontId="6" fillId="0" borderId="8" xfId="15" applyFont="1" applyBorder="1" applyAlignment="1" applyProtection="1">
      <alignment horizontal="center"/>
      <protection locked="0"/>
    </xf>
    <xf numFmtId="0" fontId="7" fillId="0" borderId="9" xfId="15" applyFont="1" applyBorder="1" applyAlignment="1">
      <alignment horizontal="center"/>
      <protection/>
    </xf>
    <xf numFmtId="0" fontId="7" fillId="0" borderId="8" xfId="15" applyFont="1" applyBorder="1" applyAlignment="1">
      <alignment horizontal="center"/>
      <protection/>
    </xf>
    <xf numFmtId="0" fontId="7" fillId="0" borderId="8" xfId="15" applyFont="1" applyFill="1" applyBorder="1" applyAlignment="1">
      <alignment horizontal="center"/>
      <protection/>
    </xf>
    <xf numFmtId="0" fontId="6" fillId="0" borderId="10" xfId="15" applyFont="1" applyBorder="1" applyAlignment="1">
      <alignment horizontal="center"/>
      <protection/>
    </xf>
    <xf numFmtId="0" fontId="6" fillId="0" borderId="10" xfId="15" applyFont="1" applyBorder="1" applyAlignment="1" applyProtection="1">
      <alignment horizontal="center"/>
      <protection locked="0"/>
    </xf>
    <xf numFmtId="0" fontId="7" fillId="0" borderId="11" xfId="15" applyFont="1" applyBorder="1" applyAlignment="1">
      <alignment horizontal="center"/>
      <protection/>
    </xf>
    <xf numFmtId="0" fontId="7" fillId="0" borderId="10" xfId="15" applyFont="1" applyBorder="1" applyAlignment="1">
      <alignment horizontal="center"/>
      <protection/>
    </xf>
    <xf numFmtId="0" fontId="7" fillId="0" borderId="10" xfId="15" applyFont="1" applyFill="1" applyBorder="1" applyAlignment="1">
      <alignment horizontal="center"/>
      <protection/>
    </xf>
    <xf numFmtId="0" fontId="0" fillId="0" borderId="12" xfId="15" applyFont="1" applyBorder="1" applyAlignment="1">
      <alignment horizontal="left"/>
      <protection/>
    </xf>
    <xf numFmtId="0" fontId="0" fillId="0" borderId="12" xfId="15" applyFont="1" applyBorder="1">
      <alignment/>
      <protection/>
    </xf>
    <xf numFmtId="0" fontId="1" fillId="0" borderId="12" xfId="15" applyFont="1" applyBorder="1">
      <alignment/>
      <protection/>
    </xf>
    <xf numFmtId="0" fontId="0" fillId="0" borderId="12" xfId="15" applyFont="1" applyFill="1" applyBorder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9" fillId="0" borderId="0" xfId="15" applyFont="1" applyBorder="1" applyAlignment="1">
      <alignment horizontal="center"/>
      <protection/>
    </xf>
    <xf numFmtId="0" fontId="9" fillId="0" borderId="0" xfId="15" applyFont="1" applyFill="1" applyBorder="1" applyAlignment="1">
      <alignment horizontal="center"/>
      <protection/>
    </xf>
    <xf numFmtId="0" fontId="7" fillId="0" borderId="0" xfId="15" applyFont="1" applyBorder="1" applyAlignment="1">
      <alignment horizontal="left" vertical="top"/>
      <protection/>
    </xf>
    <xf numFmtId="0" fontId="6" fillId="0" borderId="5" xfId="15" applyFont="1" applyFill="1" applyBorder="1" applyAlignment="1">
      <alignment horizontal="center"/>
      <protection/>
    </xf>
    <xf numFmtId="0" fontId="6" fillId="0" borderId="6" xfId="15" applyFont="1" applyFill="1" applyBorder="1" applyAlignment="1">
      <alignment horizontal="center"/>
      <protection/>
    </xf>
    <xf numFmtId="0" fontId="6" fillId="0" borderId="7" xfId="15" applyFont="1" applyFill="1" applyBorder="1" applyAlignment="1">
      <alignment horizontal="center"/>
      <protection/>
    </xf>
    <xf numFmtId="0" fontId="7" fillId="0" borderId="0" xfId="15" applyFont="1" applyFill="1" applyBorder="1">
      <alignment/>
      <protection/>
    </xf>
    <xf numFmtId="0" fontId="0" fillId="0" borderId="8" xfId="15" applyFont="1" applyBorder="1" applyAlignment="1">
      <alignment/>
      <protection/>
    </xf>
    <xf numFmtId="0" fontId="0" fillId="0" borderId="8" xfId="15" applyFont="1" applyBorder="1" applyAlignment="1">
      <alignment horizontal="center"/>
      <protection/>
    </xf>
    <xf numFmtId="0" fontId="9" fillId="0" borderId="8" xfId="15" applyFont="1" applyBorder="1" applyAlignment="1">
      <alignment horizontal="center"/>
      <protection/>
    </xf>
    <xf numFmtId="0" fontId="0" fillId="0" borderId="8" xfId="15" applyFont="1" applyBorder="1" applyAlignment="1">
      <alignment horizontal="center"/>
      <protection/>
    </xf>
    <xf numFmtId="0" fontId="0" fillId="0" borderId="8" xfId="15" applyFont="1" applyFill="1" applyBorder="1" applyAlignment="1">
      <alignment horizontal="center"/>
      <protection/>
    </xf>
    <xf numFmtId="0" fontId="9" fillId="0" borderId="8" xfId="15" applyFont="1" applyBorder="1" applyAlignment="1">
      <alignment horizontal="center"/>
      <protection/>
    </xf>
    <xf numFmtId="0" fontId="9" fillId="0" borderId="8" xfId="15" applyFont="1" applyFill="1" applyBorder="1" applyAlignment="1">
      <alignment horizontal="center"/>
      <protection/>
    </xf>
    <xf numFmtId="0" fontId="0" fillId="0" borderId="8" xfId="15" applyFont="1" applyBorder="1" applyAlignment="1">
      <alignment horizontal="center"/>
      <protection/>
    </xf>
    <xf numFmtId="0" fontId="0" fillId="0" borderId="8" xfId="15" applyFont="1" applyFill="1" applyBorder="1" applyAlignment="1">
      <alignment horizontal="center"/>
      <protection/>
    </xf>
    <xf numFmtId="0" fontId="6" fillId="0" borderId="8" xfId="15" applyFont="1" applyBorder="1" applyAlignment="1">
      <alignment horizontal="center"/>
      <protection/>
    </xf>
    <xf numFmtId="0" fontId="0" fillId="0" borderId="10" xfId="15" applyFont="1" applyBorder="1" applyAlignment="1">
      <alignment/>
      <protection/>
    </xf>
    <xf numFmtId="0" fontId="0" fillId="0" borderId="10" xfId="15" applyFont="1" applyBorder="1" applyAlignment="1">
      <alignment horizontal="center"/>
      <protection/>
    </xf>
    <xf numFmtId="0" fontId="9" fillId="0" borderId="10" xfId="15" applyFont="1" applyBorder="1" applyAlignment="1">
      <alignment horizontal="center"/>
      <protection/>
    </xf>
    <xf numFmtId="0" fontId="0" fillId="0" borderId="10" xfId="15" applyFont="1" applyBorder="1" applyAlignment="1">
      <alignment horizontal="center"/>
      <protection/>
    </xf>
    <xf numFmtId="0" fontId="0" fillId="0" borderId="10" xfId="15" applyFont="1" applyFill="1" applyBorder="1" applyAlignment="1">
      <alignment horizontal="center"/>
      <protection/>
    </xf>
    <xf numFmtId="0" fontId="9" fillId="0" borderId="10" xfId="15" applyFont="1" applyBorder="1" applyAlignment="1">
      <alignment horizontal="center"/>
      <protection/>
    </xf>
    <xf numFmtId="0" fontId="9" fillId="0" borderId="10" xfId="15" applyFont="1" applyFill="1" applyBorder="1" applyAlignment="1">
      <alignment horizontal="center"/>
      <protection/>
    </xf>
    <xf numFmtId="0" fontId="0" fillId="0" borderId="10" xfId="15" applyFont="1" applyBorder="1" applyAlignment="1">
      <alignment horizontal="center"/>
      <protection/>
    </xf>
    <xf numFmtId="0" fontId="0" fillId="0" borderId="10" xfId="15" applyFont="1" applyFill="1" applyBorder="1" applyAlignment="1">
      <alignment horizontal="center"/>
      <protection/>
    </xf>
    <xf numFmtId="0" fontId="6" fillId="0" borderId="10" xfId="15" applyFont="1" applyBorder="1" applyAlignment="1">
      <alignment horizontal="center"/>
      <protection/>
    </xf>
    <xf numFmtId="0" fontId="7" fillId="0" borderId="10" xfId="15" applyNumberFormat="1" applyFont="1" applyFill="1" applyBorder="1" applyAlignment="1">
      <alignment horizontal="center" vertical="center"/>
      <protection/>
    </xf>
    <xf numFmtId="0" fontId="7" fillId="0" borderId="10" xfId="15" applyNumberFormat="1" applyFont="1" applyBorder="1" applyAlignment="1">
      <alignment horizontal="center" vertical="center"/>
      <protection/>
    </xf>
    <xf numFmtId="0" fontId="6" fillId="0" borderId="10" xfId="15" applyFont="1" applyFill="1" applyBorder="1" applyAlignment="1">
      <alignment horizontal="center"/>
      <protection/>
    </xf>
    <xf numFmtId="0" fontId="7" fillId="0" borderId="10" xfId="15" applyFont="1" applyBorder="1">
      <alignment/>
      <protection/>
    </xf>
    <xf numFmtId="0" fontId="0" fillId="0" borderId="10" xfId="15" applyFont="1" applyFill="1" applyBorder="1" applyAlignment="1">
      <alignment/>
      <protection/>
    </xf>
    <xf numFmtId="0" fontId="0" fillId="0" borderId="10" xfId="15" applyFont="1" applyFill="1" applyBorder="1" applyAlignment="1">
      <alignment horizontal="center"/>
      <protection/>
    </xf>
    <xf numFmtId="0" fontId="0" fillId="0" borderId="10" xfId="15" applyFont="1" applyBorder="1">
      <alignment/>
      <protection/>
    </xf>
    <xf numFmtId="0" fontId="7" fillId="0" borderId="10" xfId="15" applyFont="1" applyBorder="1">
      <alignment/>
      <protection/>
    </xf>
    <xf numFmtId="0" fontId="0" fillId="0" borderId="10" xfId="15" applyFont="1" applyBorder="1">
      <alignment/>
      <protection/>
    </xf>
    <xf numFmtId="0" fontId="7" fillId="0" borderId="10" xfId="15" applyFont="1" applyFill="1" applyBorder="1">
      <alignment/>
      <protection/>
    </xf>
    <xf numFmtId="0" fontId="9" fillId="0" borderId="1" xfId="15" applyFont="1" applyBorder="1" applyAlignment="1">
      <alignment horizontal="center"/>
      <protection/>
    </xf>
    <xf numFmtId="0" fontId="0" fillId="0" borderId="1" xfId="15" applyFont="1" applyFill="1" applyBorder="1" applyAlignment="1">
      <alignment horizontal="center"/>
      <protection/>
    </xf>
    <xf numFmtId="0" fontId="0" fillId="0" borderId="0" xfId="15" applyFont="1" applyBorder="1" applyAlignment="1">
      <alignment/>
      <protection/>
    </xf>
    <xf numFmtId="0" fontId="7" fillId="0" borderId="13" xfId="15" applyFont="1" applyBorder="1">
      <alignment/>
      <protection/>
    </xf>
    <xf numFmtId="0" fontId="7" fillId="0" borderId="14" xfId="15" applyFont="1" applyBorder="1">
      <alignment/>
      <protection/>
    </xf>
    <xf numFmtId="0" fontId="6" fillId="0" borderId="15" xfId="15" applyFont="1" applyBorder="1" applyAlignment="1">
      <alignment horizontal="center"/>
      <protection/>
    </xf>
    <xf numFmtId="0" fontId="7" fillId="0" borderId="8" xfId="15" applyNumberFormat="1" applyFont="1" applyBorder="1" applyAlignment="1">
      <alignment horizontal="center" vertical="center"/>
      <protection/>
    </xf>
    <xf numFmtId="0" fontId="9" fillId="0" borderId="8" xfId="15" applyFont="1" applyBorder="1" applyAlignment="1">
      <alignment horizontal="center"/>
      <protection/>
    </xf>
    <xf numFmtId="0" fontId="0" fillId="0" borderId="8" xfId="15" applyFont="1" applyFill="1" applyBorder="1" applyAlignment="1">
      <alignment horizontal="center"/>
      <protection/>
    </xf>
    <xf numFmtId="0" fontId="0" fillId="0" borderId="9" xfId="15" applyFont="1" applyBorder="1" applyAlignment="1">
      <alignment horizontal="center"/>
      <protection/>
    </xf>
    <xf numFmtId="0" fontId="9" fillId="0" borderId="8" xfId="15" applyFont="1" applyFill="1" applyBorder="1" applyAlignment="1">
      <alignment horizontal="center"/>
      <protection/>
    </xf>
    <xf numFmtId="0" fontId="6" fillId="0" borderId="8" xfId="15" applyFont="1" applyFill="1" applyBorder="1" applyAlignment="1">
      <alignment horizontal="center"/>
      <protection/>
    </xf>
    <xf numFmtId="0" fontId="6" fillId="0" borderId="16" xfId="15" applyFont="1" applyBorder="1" applyAlignment="1">
      <alignment horizontal="center"/>
      <protection/>
    </xf>
    <xf numFmtId="0" fontId="9" fillId="0" borderId="10" xfId="15" applyFont="1" applyBorder="1" applyAlignment="1">
      <alignment horizontal="center"/>
      <protection/>
    </xf>
    <xf numFmtId="0" fontId="0" fillId="0" borderId="11" xfId="15" applyFont="1" applyBorder="1" applyAlignment="1">
      <alignment horizontal="center"/>
      <protection/>
    </xf>
    <xf numFmtId="0" fontId="9" fillId="0" borderId="10" xfId="15" applyFont="1" applyFill="1" applyBorder="1" applyAlignment="1">
      <alignment horizontal="center"/>
      <protection/>
    </xf>
    <xf numFmtId="0" fontId="9" fillId="0" borderId="10" xfId="15" applyFont="1" applyFill="1" applyBorder="1" applyAlignment="1">
      <alignment horizontal="center"/>
      <protection/>
    </xf>
    <xf numFmtId="0" fontId="0" fillId="0" borderId="17" xfId="15" applyFont="1" applyBorder="1" applyAlignment="1">
      <alignment/>
      <protection/>
    </xf>
    <xf numFmtId="0" fontId="0" fillId="0" borderId="17" xfId="15" applyFont="1" applyBorder="1" applyAlignment="1">
      <alignment horizontal="center"/>
      <protection/>
    </xf>
    <xf numFmtId="0" fontId="0" fillId="0" borderId="18" xfId="15" applyFont="1" applyBorder="1" applyAlignment="1">
      <alignment horizontal="center"/>
      <protection/>
    </xf>
    <xf numFmtId="0" fontId="0" fillId="0" borderId="17" xfId="15" applyFont="1" applyFill="1" applyBorder="1" applyAlignment="1">
      <alignment horizontal="center"/>
      <protection/>
    </xf>
    <xf numFmtId="0" fontId="9" fillId="0" borderId="17" xfId="15" applyFont="1" applyFill="1" applyBorder="1" applyAlignment="1">
      <alignment horizontal="center"/>
      <protection/>
    </xf>
    <xf numFmtId="0" fontId="9" fillId="0" borderId="17" xfId="15" applyFont="1" applyBorder="1" applyAlignment="1">
      <alignment horizontal="center"/>
      <protection/>
    </xf>
    <xf numFmtId="0" fontId="9" fillId="0" borderId="17" xfId="15" applyFont="1" applyFill="1" applyBorder="1" applyAlignment="1">
      <alignment horizontal="center"/>
      <protection/>
    </xf>
    <xf numFmtId="0" fontId="7" fillId="0" borderId="17" xfId="15" applyFont="1" applyBorder="1" applyAlignment="1">
      <alignment horizontal="center"/>
      <protection/>
    </xf>
    <xf numFmtId="0" fontId="7" fillId="0" borderId="0" xfId="15" applyFont="1" applyBorder="1" applyAlignment="1">
      <alignment horizontal="center"/>
      <protection/>
    </xf>
    <xf numFmtId="0" fontId="7" fillId="0" borderId="12" xfId="15" applyFont="1" applyBorder="1" applyAlignment="1">
      <alignment horizontal="left"/>
      <protection/>
    </xf>
    <xf numFmtId="0" fontId="7" fillId="0" borderId="1" xfId="15" applyFont="1" applyBorder="1" applyAlignment="1">
      <alignment horizontal="center"/>
      <protection/>
    </xf>
    <xf numFmtId="0" fontId="7" fillId="0" borderId="12" xfId="15" applyFont="1" applyBorder="1">
      <alignment/>
      <protection/>
    </xf>
    <xf numFmtId="0" fontId="7" fillId="0" borderId="12" xfId="15" applyFont="1" applyBorder="1" applyAlignment="1">
      <alignment horizontal="center"/>
      <protection/>
    </xf>
    <xf numFmtId="0" fontId="6" fillId="0" borderId="12" xfId="15" applyFont="1" applyBorder="1" applyAlignment="1">
      <alignment horizontal="center"/>
      <protection/>
    </xf>
    <xf numFmtId="0" fontId="7" fillId="0" borderId="12" xfId="15" applyFont="1" applyFill="1" applyBorder="1" applyAlignment="1">
      <alignment horizontal="center"/>
      <protection/>
    </xf>
    <xf numFmtId="0" fontId="0" fillId="0" borderId="2" xfId="15" applyFont="1" applyBorder="1">
      <alignment/>
      <protection/>
    </xf>
    <xf numFmtId="0" fontId="6" fillId="0" borderId="19" xfId="15" applyFont="1" applyBorder="1" applyAlignment="1">
      <alignment horizontal="center"/>
      <protection/>
    </xf>
    <xf numFmtId="0" fontId="6" fillId="0" borderId="20" xfId="15" applyFont="1" applyBorder="1" applyAlignment="1">
      <alignment horizontal="center"/>
      <protection/>
    </xf>
    <xf numFmtId="0" fontId="6" fillId="0" borderId="19" xfId="15" applyFont="1" applyFill="1" applyBorder="1" applyAlignment="1">
      <alignment horizontal="center"/>
      <protection/>
    </xf>
    <xf numFmtId="0" fontId="6" fillId="0" borderId="21" xfId="15" applyFont="1" applyFill="1" applyBorder="1" applyAlignment="1">
      <alignment horizontal="center"/>
      <protection/>
    </xf>
    <xf numFmtId="0" fontId="6" fillId="0" borderId="7" xfId="15" applyFont="1" applyBorder="1" applyAlignment="1">
      <alignment horizontal="center"/>
      <protection/>
    </xf>
    <xf numFmtId="0" fontId="6" fillId="0" borderId="21" xfId="15" applyFont="1" applyBorder="1" applyAlignment="1">
      <alignment horizontal="center"/>
      <protection/>
    </xf>
    <xf numFmtId="0" fontId="0" fillId="0" borderId="9" xfId="15" applyFont="1" applyFill="1" applyBorder="1" applyAlignment="1">
      <alignment horizontal="center"/>
      <protection/>
    </xf>
    <xf numFmtId="0" fontId="0" fillId="0" borderId="11" xfId="15" applyFont="1" applyFill="1" applyBorder="1" applyAlignment="1">
      <alignment horizontal="center"/>
      <protection/>
    </xf>
    <xf numFmtId="0" fontId="0" fillId="0" borderId="11" xfId="15" applyFont="1" applyBorder="1" applyAlignment="1">
      <alignment horizontal="center"/>
      <protection/>
    </xf>
    <xf numFmtId="0" fontId="0" fillId="0" borderId="18" xfId="15" applyFont="1" applyFill="1" applyBorder="1" applyAlignment="1">
      <alignment horizontal="center"/>
      <protection/>
    </xf>
    <xf numFmtId="49" fontId="7" fillId="0" borderId="10" xfId="15" applyNumberFormat="1" applyFont="1" applyBorder="1" applyAlignment="1">
      <alignment horizontal="center" vertical="center"/>
      <protection/>
    </xf>
    <xf numFmtId="0" fontId="7" fillId="2" borderId="10" xfId="15" applyFont="1" applyFill="1" applyBorder="1" applyAlignment="1">
      <alignment horizontal="center" wrapText="1"/>
      <protection/>
    </xf>
    <xf numFmtId="0" fontId="10" fillId="2" borderId="10" xfId="15" applyNumberFormat="1" applyFont="1" applyFill="1" applyBorder="1" applyAlignment="1" applyProtection="1">
      <alignment wrapText="1"/>
      <protection/>
    </xf>
    <xf numFmtId="0" fontId="0" fillId="0" borderId="0" xfId="15" applyFont="1" applyFill="1" applyBorder="1" applyAlignment="1">
      <alignment horizontal="center"/>
      <protection/>
    </xf>
    <xf numFmtId="0" fontId="0" fillId="0" borderId="10" xfId="15" applyFont="1" applyBorder="1" applyAlignment="1">
      <alignment/>
      <protection/>
    </xf>
    <xf numFmtId="0" fontId="11" fillId="2" borderId="10" xfId="15" applyNumberFormat="1" applyFont="1" applyFill="1" applyBorder="1" applyAlignment="1" applyProtection="1">
      <alignment wrapText="1"/>
      <protection/>
    </xf>
    <xf numFmtId="0" fontId="0" fillId="0" borderId="9" xfId="15" applyFont="1" applyBorder="1" applyAlignment="1">
      <alignment horizontal="center"/>
      <protection/>
    </xf>
    <xf numFmtId="0" fontId="7" fillId="0" borderId="0" xfId="15" applyFont="1" applyFill="1" applyBorder="1" applyAlignment="1">
      <alignment horizontal="center"/>
      <protection/>
    </xf>
    <xf numFmtId="0" fontId="0" fillId="0" borderId="10" xfId="15" applyFont="1" applyBorder="1">
      <alignment/>
      <protection/>
    </xf>
    <xf numFmtId="0" fontId="12" fillId="2" borderId="10" xfId="15" applyFont="1" applyFill="1" applyBorder="1" applyAlignment="1">
      <alignment horizontal="center" wrapText="1"/>
      <protection/>
    </xf>
    <xf numFmtId="0" fontId="11" fillId="2" borderId="10" xfId="15" applyFont="1" applyFill="1" applyBorder="1" applyAlignment="1">
      <alignment wrapText="1"/>
      <protection/>
    </xf>
    <xf numFmtId="0" fontId="7" fillId="2" borderId="22" xfId="15" applyFont="1" applyFill="1" applyBorder="1" applyAlignment="1">
      <alignment horizontal="center" wrapText="1"/>
      <protection/>
    </xf>
    <xf numFmtId="0" fontId="13" fillId="2" borderId="22" xfId="15" applyNumberFormat="1" applyFont="1" applyFill="1" applyBorder="1" applyAlignment="1" applyProtection="1">
      <alignment wrapText="1"/>
      <protection/>
    </xf>
    <xf numFmtId="0" fontId="6" fillId="0" borderId="9" xfId="15" applyFont="1" applyBorder="1" applyAlignment="1">
      <alignment horizontal="center"/>
      <protection/>
    </xf>
    <xf numFmtId="0" fontId="7" fillId="0" borderId="8" xfId="15" applyFont="1" applyBorder="1" applyAlignment="1">
      <alignment horizontal="center"/>
      <protection/>
    </xf>
    <xf numFmtId="0" fontId="7" fillId="0" borderId="8" xfId="15" applyFont="1" applyFill="1" applyBorder="1" applyAlignment="1">
      <alignment horizontal="center"/>
      <protection/>
    </xf>
    <xf numFmtId="0" fontId="7" fillId="2" borderId="19" xfId="15" applyFont="1" applyFill="1" applyBorder="1" applyAlignment="1">
      <alignment horizontal="center" wrapText="1"/>
      <protection/>
    </xf>
    <xf numFmtId="0" fontId="13" fillId="2" borderId="19" xfId="15" applyNumberFormat="1" applyFont="1" applyFill="1" applyBorder="1" applyAlignment="1" applyProtection="1">
      <alignment wrapText="1"/>
      <protection/>
    </xf>
    <xf numFmtId="0" fontId="6" fillId="0" borderId="11" xfId="15" applyFont="1" applyBorder="1" applyAlignment="1">
      <alignment horizontal="center"/>
      <protection/>
    </xf>
    <xf numFmtId="0" fontId="7" fillId="0" borderId="10" xfId="15" applyFont="1" applyBorder="1" applyAlignment="1">
      <alignment horizontal="center"/>
      <protection/>
    </xf>
    <xf numFmtId="0" fontId="7" fillId="0" borderId="10" xfId="15" applyFont="1" applyFill="1" applyBorder="1" applyAlignment="1">
      <alignment horizontal="center"/>
      <protection/>
    </xf>
    <xf numFmtId="0" fontId="12" fillId="2" borderId="19" xfId="15" applyFont="1" applyFill="1" applyBorder="1" applyAlignment="1">
      <alignment horizontal="center" wrapText="1"/>
      <protection/>
    </xf>
    <xf numFmtId="0" fontId="14" fillId="2" borderId="19" xfId="15" applyFont="1" applyFill="1" applyBorder="1" applyAlignment="1">
      <alignment wrapText="1"/>
      <protection/>
    </xf>
    <xf numFmtId="0" fontId="6" fillId="0" borderId="18" xfId="15" applyFont="1" applyBorder="1" applyAlignment="1">
      <alignment horizontal="center"/>
      <protection/>
    </xf>
    <xf numFmtId="0" fontId="6" fillId="0" borderId="15" xfId="15" applyFont="1" applyBorder="1" applyAlignment="1">
      <alignment horizontal="left"/>
      <protection/>
    </xf>
    <xf numFmtId="0" fontId="6" fillId="0" borderId="16" xfId="15" applyFont="1" applyBorder="1" applyAlignment="1">
      <alignment horizontal="left"/>
      <protection/>
    </xf>
    <xf numFmtId="0" fontId="6" fillId="0" borderId="23" xfId="15" applyFont="1" applyBorder="1" applyAlignment="1">
      <alignment horizontal="left"/>
      <protection/>
    </xf>
    <xf numFmtId="0" fontId="7" fillId="0" borderId="16" xfId="15" applyFont="1" applyBorder="1" applyAlignment="1">
      <alignment horizontal="center"/>
      <protection/>
    </xf>
    <xf numFmtId="0" fontId="6" fillId="0" borderId="16" xfId="15" applyFont="1" applyFill="1" applyBorder="1" applyAlignment="1">
      <alignment horizontal="left"/>
      <protection/>
    </xf>
    <xf numFmtId="0" fontId="6" fillId="0" borderId="11" xfId="15" applyFont="1" applyFill="1" applyBorder="1" applyAlignment="1">
      <alignment horizontal="center"/>
      <protection/>
    </xf>
    <xf numFmtId="0" fontId="7" fillId="0" borderId="4" xfId="15" applyFont="1" applyBorder="1" applyAlignment="1">
      <alignment horizontal="left"/>
      <protection/>
    </xf>
    <xf numFmtId="0" fontId="7" fillId="0" borderId="4" xfId="15" applyFont="1" applyBorder="1">
      <alignment/>
      <protection/>
    </xf>
    <xf numFmtId="0" fontId="7" fillId="0" borderId="4" xfId="15" applyFont="1" applyBorder="1" applyAlignment="1">
      <alignment horizontal="center"/>
      <protection/>
    </xf>
    <xf numFmtId="0" fontId="7" fillId="0" borderId="4" xfId="15" applyFont="1" applyBorder="1" applyAlignment="1">
      <alignment horizontal="center"/>
      <protection/>
    </xf>
    <xf numFmtId="0" fontId="7" fillId="0" borderId="4" xfId="15" applyFont="1" applyFill="1" applyBorder="1" applyAlignment="1">
      <alignment horizontal="center"/>
      <protection/>
    </xf>
    <xf numFmtId="0" fontId="9" fillId="0" borderId="8" xfId="15" applyNumberFormat="1" applyFont="1" applyBorder="1" applyAlignment="1">
      <alignment horizontal="center"/>
      <protection/>
    </xf>
    <xf numFmtId="0" fontId="0" fillId="0" borderId="8" xfId="15" applyFont="1" applyFill="1" applyBorder="1" applyAlignment="1">
      <alignment/>
      <protection/>
    </xf>
    <xf numFmtId="0" fontId="9" fillId="0" borderId="10" xfId="15" applyNumberFormat="1" applyFont="1" applyBorder="1" applyAlignment="1">
      <alignment horizontal="center"/>
      <protection/>
    </xf>
    <xf numFmtId="0" fontId="0" fillId="0" borderId="10" xfId="15" applyFont="1" applyBorder="1" applyAlignment="1">
      <alignment horizontal="left"/>
      <protection/>
    </xf>
    <xf numFmtId="0" fontId="0" fillId="0" borderId="10" xfId="15" applyFont="1" applyBorder="1" applyAlignment="1">
      <alignment horizontal="center"/>
      <protection/>
    </xf>
    <xf numFmtId="0" fontId="0" fillId="0" borderId="10" xfId="15" applyFont="1" applyBorder="1" applyAlignment="1">
      <alignment horizontal="left"/>
      <protection/>
    </xf>
    <xf numFmtId="0" fontId="0" fillId="0" borderId="16" xfId="15" applyFont="1" applyBorder="1" applyAlignment="1">
      <alignment horizontal="left"/>
      <protection/>
    </xf>
    <xf numFmtId="0" fontId="15" fillId="2" borderId="10" xfId="15" applyNumberFormat="1" applyFont="1" applyFill="1" applyBorder="1" applyAlignment="1" applyProtection="1">
      <alignment wrapText="1"/>
      <protection/>
    </xf>
    <xf numFmtId="0" fontId="7" fillId="0" borderId="10" xfId="15" applyFont="1" applyBorder="1" applyAlignment="1">
      <alignment horizontal="center"/>
      <protection/>
    </xf>
    <xf numFmtId="49" fontId="6" fillId="0" borderId="8" xfId="15" applyNumberFormat="1" applyFont="1" applyBorder="1" applyAlignment="1">
      <alignment horizontal="center"/>
      <protection/>
    </xf>
    <xf numFmtId="0" fontId="7" fillId="0" borderId="8" xfId="15" applyFont="1" applyBorder="1" applyAlignment="1">
      <alignment horizontal="center"/>
      <protection/>
    </xf>
    <xf numFmtId="0" fontId="6" fillId="0" borderId="9" xfId="15" applyFont="1" applyBorder="1" applyAlignment="1">
      <alignment horizontal="right"/>
      <protection/>
    </xf>
    <xf numFmtId="49" fontId="6" fillId="0" borderId="10" xfId="15" applyNumberFormat="1" applyFont="1" applyBorder="1" applyAlignment="1">
      <alignment horizontal="center"/>
      <protection/>
    </xf>
    <xf numFmtId="0" fontId="6" fillId="0" borderId="11" xfId="15" applyFont="1" applyBorder="1" applyAlignment="1">
      <alignment horizontal="right"/>
      <protection/>
    </xf>
    <xf numFmtId="0" fontId="0" fillId="0" borderId="1" xfId="15" applyFont="1" applyBorder="1" applyAlignment="1">
      <alignment horizontal="left"/>
      <protection/>
    </xf>
    <xf numFmtId="0" fontId="9" fillId="0" borderId="2" xfId="15" applyFont="1" applyBorder="1">
      <alignment/>
      <protection/>
    </xf>
    <xf numFmtId="0" fontId="5" fillId="0" borderId="0" xfId="15" applyFont="1" applyBorder="1" applyAlignment="1">
      <alignment horizontal="center"/>
      <protection/>
    </xf>
    <xf numFmtId="0" fontId="9" fillId="0" borderId="16" xfId="15" applyFont="1" applyBorder="1" applyAlignment="1">
      <alignment horizontal="left"/>
      <protection/>
    </xf>
    <xf numFmtId="0" fontId="9" fillId="0" borderId="11" xfId="15" applyFont="1" applyBorder="1" applyAlignment="1">
      <alignment horizontal="right"/>
      <protection/>
    </xf>
    <xf numFmtId="0" fontId="9" fillId="0" borderId="15" xfId="15" applyFont="1" applyBorder="1" applyAlignment="1">
      <alignment horizontal="left"/>
      <protection/>
    </xf>
    <xf numFmtId="0" fontId="9" fillId="0" borderId="9" xfId="15" applyFont="1" applyBorder="1" applyAlignment="1">
      <alignment horizontal="right"/>
      <protection/>
    </xf>
    <xf numFmtId="0" fontId="0" fillId="0" borderId="8" xfId="15" applyFont="1" applyBorder="1" applyAlignment="1">
      <alignment horizontal="center"/>
      <protection/>
    </xf>
    <xf numFmtId="0" fontId="0" fillId="0" borderId="10" xfId="15" applyFont="1" applyBorder="1" applyAlignment="1">
      <alignment horizontal="center"/>
      <protection/>
    </xf>
    <xf numFmtId="0" fontId="7" fillId="0" borderId="10" xfId="15" applyFont="1" applyBorder="1" applyAlignment="1">
      <alignment horizontal="center"/>
      <protection/>
    </xf>
    <xf numFmtId="0" fontId="0" fillId="0" borderId="17" xfId="15" applyFont="1" applyBorder="1" applyAlignment="1">
      <alignment horizontal="center"/>
      <protection/>
    </xf>
    <xf numFmtId="0" fontId="0" fillId="0" borderId="15" xfId="15" applyFont="1" applyFill="1" applyBorder="1" applyAlignment="1">
      <alignment/>
      <protection/>
    </xf>
    <xf numFmtId="0" fontId="0" fillId="0" borderId="16" xfId="15" applyFont="1" applyFill="1" applyBorder="1" applyAlignment="1">
      <alignment/>
      <protection/>
    </xf>
    <xf numFmtId="0" fontId="7" fillId="0" borderId="17" xfId="15" applyNumberFormat="1" applyFont="1" applyBorder="1" applyAlignment="1">
      <alignment horizontal="center" vertical="center"/>
      <protection/>
    </xf>
    <xf numFmtId="0" fontId="0" fillId="0" borderId="17" xfId="15" applyFont="1" applyBorder="1" applyAlignment="1">
      <alignment horizontal="center"/>
      <protection/>
    </xf>
    <xf numFmtId="49" fontId="7" fillId="0" borderId="10" xfId="15" applyNumberFormat="1" applyFont="1" applyFill="1" applyBorder="1" applyAlignment="1">
      <alignment horizontal="center" vertical="center"/>
      <protection/>
    </xf>
    <xf numFmtId="0" fontId="7" fillId="0" borderId="8" xfId="15" applyNumberFormat="1" applyFont="1" applyFill="1" applyBorder="1" applyAlignment="1">
      <alignment horizontal="center" vertical="center"/>
      <protection/>
    </xf>
    <xf numFmtId="0" fontId="0" fillId="0" borderId="10" xfId="15" applyFont="1" applyFill="1" applyBorder="1" applyAlignment="1">
      <alignment horizontal="center"/>
      <protection/>
    </xf>
    <xf numFmtId="0" fontId="0" fillId="0" borderId="8" xfId="15" applyFont="1" applyBorder="1">
      <alignment/>
      <protection/>
    </xf>
    <xf numFmtId="0" fontId="2" fillId="0" borderId="1" xfId="15" applyFont="1" applyBorder="1" applyAlignment="1">
      <alignment horizontal="left" vertical="top" wrapText="1"/>
      <protection/>
    </xf>
    <xf numFmtId="0" fontId="2" fillId="0" borderId="1" xfId="15" applyFont="1" applyBorder="1" applyAlignment="1">
      <alignment horizontal="right" vertical="top" wrapText="1"/>
      <protection/>
    </xf>
    <xf numFmtId="0" fontId="3" fillId="0" borderId="2" xfId="15" applyFont="1" applyBorder="1" applyAlignment="1">
      <alignment horizontal="center"/>
      <protection/>
    </xf>
    <xf numFmtId="0" fontId="5" fillId="0" borderId="3" xfId="15" applyFont="1" applyBorder="1" applyAlignment="1">
      <alignment horizontal="center"/>
      <protection/>
    </xf>
    <xf numFmtId="0" fontId="7" fillId="0" borderId="0" xfId="15" applyFont="1" applyBorder="1" applyAlignment="1">
      <alignment horizontal="left" vertical="top" wrapText="1"/>
      <protection/>
    </xf>
    <xf numFmtId="0" fontId="0" fillId="0" borderId="12" xfId="15" applyFont="1" applyBorder="1" applyAlignment="1">
      <alignment horizontal="right"/>
      <protection/>
    </xf>
    <xf numFmtId="0" fontId="7" fillId="0" borderId="2" xfId="15" applyFont="1" applyBorder="1" applyAlignment="1">
      <alignment horizontal="center" wrapText="1"/>
      <protection/>
    </xf>
    <xf numFmtId="0" fontId="6" fillId="0" borderId="4" xfId="15" applyFont="1" applyBorder="1" applyAlignment="1">
      <alignment horizontal="center"/>
      <protection/>
    </xf>
    <xf numFmtId="0" fontId="7" fillId="0" borderId="12" xfId="15" applyFont="1" applyBorder="1" applyAlignment="1">
      <alignment horizontal="left" vertical="top" wrapText="1"/>
      <protection/>
    </xf>
    <xf numFmtId="0" fontId="0" fillId="0" borderId="0" xfId="15" applyFont="1" applyBorder="1" applyAlignment="1">
      <alignment horizontal="center"/>
      <protection/>
    </xf>
    <xf numFmtId="0" fontId="0" fillId="0" borderId="19" xfId="15" applyFont="1" applyFill="1" applyBorder="1" applyAlignment="1">
      <alignment horizontal="center"/>
      <protection/>
    </xf>
    <xf numFmtId="0" fontId="6" fillId="0" borderId="4" xfId="15" applyFont="1" applyBorder="1" applyAlignment="1">
      <alignment horizontal="center"/>
      <protection/>
    </xf>
    <xf numFmtId="0" fontId="6" fillId="0" borderId="12" xfId="15" applyFont="1" applyBorder="1" applyAlignment="1">
      <alignment horizontal="left" vertical="top" wrapText="1"/>
      <protection/>
    </xf>
    <xf numFmtId="0" fontId="7" fillId="0" borderId="1" xfId="15" applyFont="1" applyFill="1" applyBorder="1" applyAlignment="1">
      <alignment horizontal="right"/>
      <protection/>
    </xf>
    <xf numFmtId="0" fontId="7" fillId="0" borderId="4" xfId="15" applyFont="1" applyFill="1" applyBorder="1" applyAlignment="1">
      <alignment horizontal="right"/>
      <protection/>
    </xf>
    <xf numFmtId="0" fontId="7" fillId="0" borderId="14" xfId="15" applyFont="1" applyFill="1" applyBorder="1" applyAlignment="1">
      <alignment horizontal="center"/>
      <protection/>
    </xf>
    <xf numFmtId="0" fontId="2" fillId="0" borderId="1" xfId="15" applyFont="1" applyBorder="1" applyAlignment="1">
      <alignment horizontal="center" vertical="top" wrapText="1"/>
      <protection/>
    </xf>
    <xf numFmtId="0" fontId="0" fillId="0" borderId="1" xfId="15" applyFont="1" applyBorder="1" applyAlignment="1">
      <alignment horizontal="right"/>
      <protection/>
    </xf>
    <xf numFmtId="0" fontId="3" fillId="0" borderId="1" xfId="15" applyFont="1" applyBorder="1" applyAlignment="1">
      <alignment horizontal="left" vertical="top" wrapText="1"/>
      <protection/>
    </xf>
    <xf numFmtId="0" fontId="3" fillId="0" borderId="1" xfId="15" applyFont="1" applyBorder="1" applyAlignment="1">
      <alignment horizontal="right" vertical="top" wrapText="1"/>
      <protection/>
    </xf>
    <xf numFmtId="0" fontId="5" fillId="0" borderId="0" xfId="15" applyFont="1" applyBorder="1" applyAlignment="1">
      <alignment horizontal="center"/>
      <protection/>
    </xf>
    <xf numFmtId="0" fontId="7" fillId="0" borderId="4" xfId="15" applyFont="1" applyBorder="1" applyAlignment="1">
      <alignment horizontal="center"/>
      <protection/>
    </xf>
    <xf numFmtId="0" fontId="7" fillId="0" borderId="3" xfId="15" applyFont="1" applyBorder="1" applyAlignment="1">
      <alignment horizontal="left" vertical="top" wrapText="1"/>
      <protection/>
    </xf>
    <xf numFmtId="0" fontId="7" fillId="0" borderId="3" xfId="15" applyFont="1" applyBorder="1" applyAlignment="1">
      <alignment horizontal="left" vertical="center" wrapText="1"/>
      <protection/>
    </xf>
    <xf numFmtId="0" fontId="9" fillId="0" borderId="15" xfId="15" applyFont="1" applyBorder="1" applyAlignment="1">
      <alignment horizontal="center"/>
      <protection/>
    </xf>
    <xf numFmtId="0" fontId="0" fillId="0" borderId="16" xfId="15" applyFont="1" applyBorder="1" applyAlignment="1">
      <alignment/>
      <protection/>
    </xf>
  </cellXfs>
  <cellStyles count="7">
    <cellStyle name="Normal" xfId="0"/>
    <cellStyle name="Excel Built-in Normal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Relationship Id="rId3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Relationship Id="rId3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Relationship Id="rId3" Type="http://schemas.openxmlformats.org/officeDocument/2006/relationships/image" Target="../media/image6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Relationship Id="rId3" Type="http://schemas.openxmlformats.org/officeDocument/2006/relationships/image" Target="../media/image7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38100</xdr:rowOff>
    </xdr:from>
    <xdr:to>
      <xdr:col>0</xdr:col>
      <xdr:colOff>533400</xdr:colOff>
      <xdr:row>0</xdr:row>
      <xdr:rowOff>666750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8100"/>
          <a:ext cx="342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18</xdr:col>
      <xdr:colOff>285750</xdr:colOff>
      <xdr:row>0</xdr:row>
      <xdr:rowOff>0</xdr:rowOff>
    </xdr:from>
    <xdr:to>
      <xdr:col>21</xdr:col>
      <xdr:colOff>171450</xdr:colOff>
      <xdr:row>0</xdr:row>
      <xdr:rowOff>847725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96450" y="0"/>
          <a:ext cx="100012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0</xdr:col>
      <xdr:colOff>190500</xdr:colOff>
      <xdr:row>0</xdr:row>
      <xdr:rowOff>38100</xdr:rowOff>
    </xdr:from>
    <xdr:to>
      <xdr:col>0</xdr:col>
      <xdr:colOff>533400</xdr:colOff>
      <xdr:row>0</xdr:row>
      <xdr:rowOff>666750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8100"/>
          <a:ext cx="342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18</xdr:col>
      <xdr:colOff>285750</xdr:colOff>
      <xdr:row>0</xdr:row>
      <xdr:rowOff>28575</xdr:rowOff>
    </xdr:from>
    <xdr:to>
      <xdr:col>21</xdr:col>
      <xdr:colOff>152400</xdr:colOff>
      <xdr:row>0</xdr:row>
      <xdr:rowOff>838200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96450" y="28575"/>
          <a:ext cx="98107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0</xdr:col>
      <xdr:colOff>95250</xdr:colOff>
      <xdr:row>3</xdr:row>
      <xdr:rowOff>0</xdr:rowOff>
    </xdr:from>
    <xdr:to>
      <xdr:col>1</xdr:col>
      <xdr:colOff>581025</xdr:colOff>
      <xdr:row>4</xdr:row>
      <xdr:rowOff>1171575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1304925"/>
          <a:ext cx="1047750" cy="1371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38100</xdr:rowOff>
    </xdr:from>
    <xdr:to>
      <xdr:col>1</xdr:col>
      <xdr:colOff>28575</xdr:colOff>
      <xdr:row>0</xdr:row>
      <xdr:rowOff>666750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8100"/>
          <a:ext cx="2952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18</xdr:col>
      <xdr:colOff>266700</xdr:colOff>
      <xdr:row>0</xdr:row>
      <xdr:rowOff>38100</xdr:rowOff>
    </xdr:from>
    <xdr:to>
      <xdr:col>21</xdr:col>
      <xdr:colOff>123825</xdr:colOff>
      <xdr:row>0</xdr:row>
      <xdr:rowOff>800100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39175" y="38100"/>
          <a:ext cx="106680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0</xdr:col>
      <xdr:colOff>85725</xdr:colOff>
      <xdr:row>2</xdr:row>
      <xdr:rowOff>247650</xdr:rowOff>
    </xdr:from>
    <xdr:to>
      <xdr:col>1</xdr:col>
      <xdr:colOff>590550</xdr:colOff>
      <xdr:row>4</xdr:row>
      <xdr:rowOff>1038225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1314450"/>
          <a:ext cx="962025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38100</xdr:rowOff>
    </xdr:from>
    <xdr:to>
      <xdr:col>0</xdr:col>
      <xdr:colOff>533400</xdr:colOff>
      <xdr:row>0</xdr:row>
      <xdr:rowOff>666750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8100"/>
          <a:ext cx="342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18</xdr:col>
      <xdr:colOff>219075</xdr:colOff>
      <xdr:row>0</xdr:row>
      <xdr:rowOff>19050</xdr:rowOff>
    </xdr:from>
    <xdr:to>
      <xdr:col>21</xdr:col>
      <xdr:colOff>152400</xdr:colOff>
      <xdr:row>0</xdr:row>
      <xdr:rowOff>685800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53475" y="19050"/>
          <a:ext cx="10668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0</xdr:col>
      <xdr:colOff>104775</xdr:colOff>
      <xdr:row>3</xdr:row>
      <xdr:rowOff>0</xdr:rowOff>
    </xdr:from>
    <xdr:to>
      <xdr:col>1</xdr:col>
      <xdr:colOff>466725</xdr:colOff>
      <xdr:row>4</xdr:row>
      <xdr:rowOff>914400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1171575"/>
          <a:ext cx="98107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38100</xdr:rowOff>
    </xdr:from>
    <xdr:to>
      <xdr:col>0</xdr:col>
      <xdr:colOff>533400</xdr:colOff>
      <xdr:row>0</xdr:row>
      <xdr:rowOff>666750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8100"/>
          <a:ext cx="342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18</xdr:col>
      <xdr:colOff>190500</xdr:colOff>
      <xdr:row>0</xdr:row>
      <xdr:rowOff>28575</xdr:rowOff>
    </xdr:from>
    <xdr:to>
      <xdr:col>21</xdr:col>
      <xdr:colOff>238125</xdr:colOff>
      <xdr:row>0</xdr:row>
      <xdr:rowOff>828675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58275" y="28575"/>
          <a:ext cx="10572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0</xdr:col>
      <xdr:colOff>123825</xdr:colOff>
      <xdr:row>2</xdr:row>
      <xdr:rowOff>190500</xdr:rowOff>
    </xdr:from>
    <xdr:to>
      <xdr:col>1</xdr:col>
      <xdr:colOff>581025</xdr:colOff>
      <xdr:row>4</xdr:row>
      <xdr:rowOff>971550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295400"/>
          <a:ext cx="1047750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0</xdr:col>
      <xdr:colOff>190500</xdr:colOff>
      <xdr:row>0</xdr:row>
      <xdr:rowOff>38100</xdr:rowOff>
    </xdr:from>
    <xdr:to>
      <xdr:col>0</xdr:col>
      <xdr:colOff>533400</xdr:colOff>
      <xdr:row>0</xdr:row>
      <xdr:rowOff>666750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8100"/>
          <a:ext cx="342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18</xdr:col>
      <xdr:colOff>190500</xdr:colOff>
      <xdr:row>0</xdr:row>
      <xdr:rowOff>28575</xdr:rowOff>
    </xdr:from>
    <xdr:to>
      <xdr:col>21</xdr:col>
      <xdr:colOff>238125</xdr:colOff>
      <xdr:row>0</xdr:row>
      <xdr:rowOff>828675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58275" y="28575"/>
          <a:ext cx="10572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0</xdr:col>
      <xdr:colOff>123825</xdr:colOff>
      <xdr:row>2</xdr:row>
      <xdr:rowOff>190500</xdr:rowOff>
    </xdr:from>
    <xdr:to>
      <xdr:col>1</xdr:col>
      <xdr:colOff>581025</xdr:colOff>
      <xdr:row>4</xdr:row>
      <xdr:rowOff>971550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295400"/>
          <a:ext cx="1047750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38100</xdr:rowOff>
    </xdr:from>
    <xdr:to>
      <xdr:col>0</xdr:col>
      <xdr:colOff>533400</xdr:colOff>
      <xdr:row>0</xdr:row>
      <xdr:rowOff>666750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8100"/>
          <a:ext cx="3429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19</xdr:col>
      <xdr:colOff>28575</xdr:colOff>
      <xdr:row>0</xdr:row>
      <xdr:rowOff>38100</xdr:rowOff>
    </xdr:from>
    <xdr:to>
      <xdr:col>21</xdr:col>
      <xdr:colOff>285750</xdr:colOff>
      <xdr:row>0</xdr:row>
      <xdr:rowOff>695325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96400" y="38100"/>
          <a:ext cx="91440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0</xdr:col>
      <xdr:colOff>114300</xdr:colOff>
      <xdr:row>3</xdr:row>
      <xdr:rowOff>0</xdr:rowOff>
    </xdr:from>
    <xdr:to>
      <xdr:col>1</xdr:col>
      <xdr:colOff>523875</xdr:colOff>
      <xdr:row>4</xdr:row>
      <xdr:rowOff>1123950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190625"/>
          <a:ext cx="1057275" cy="1323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0</xdr:col>
      <xdr:colOff>466725</xdr:colOff>
      <xdr:row>0</xdr:row>
      <xdr:rowOff>600075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3143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0</xdr:col>
      <xdr:colOff>66675</xdr:colOff>
      <xdr:row>3</xdr:row>
      <xdr:rowOff>0</xdr:rowOff>
    </xdr:from>
    <xdr:to>
      <xdr:col>1</xdr:col>
      <xdr:colOff>428625</xdr:colOff>
      <xdr:row>4</xdr:row>
      <xdr:rowOff>981075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971550"/>
          <a:ext cx="105727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fis-ski.com/uk/604/613.html?sector=CC&amp;listid=&amp;competitorid=120621&amp;type=result" TargetMode="External" /><Relationship Id="rId2" Type="http://schemas.openxmlformats.org/officeDocument/2006/relationships/hyperlink" Target="http://www.fis-ski.com/uk/604/613.html?sector=CC&amp;listid=&amp;competitorid=104378&amp;type=result" TargetMode="External" /><Relationship Id="rId3" Type="http://schemas.openxmlformats.org/officeDocument/2006/relationships/hyperlink" Target="http://www.fis-ski.com/uk/604/613.html?sector=CC&amp;listid=&amp;competitorid=150039&amp;type=result" TargetMode="External" /><Relationship Id="rId4" Type="http://schemas.openxmlformats.org/officeDocument/2006/relationships/hyperlink" Target="http://www.fis-ski.com/uk/604/613.html?sector=CC&amp;listid=&amp;competitorid=120620&amp;type=result" TargetMode="External" /><Relationship Id="rId5" Type="http://schemas.openxmlformats.org/officeDocument/2006/relationships/hyperlink" Target="http://www.fis-ski.com/uk/604/613.html?sector=CC&amp;listid=&amp;competitorid=133246&amp;type=result" TargetMode="External" /><Relationship Id="rId6" Type="http://schemas.openxmlformats.org/officeDocument/2006/relationships/hyperlink" Target="http://www.fis-ski.com/uk/604/613.html?sector=CC&amp;listid=&amp;competitorid=115989&amp;type=result" TargetMode="External" /><Relationship Id="rId7" Type="http://schemas.openxmlformats.org/officeDocument/2006/relationships/hyperlink" Target="http://www.fis-ski.com/uk/604/613.html?sector=CC&amp;listid=&amp;competitorid=150038&amp;type=result" TargetMode="External" /><Relationship Id="rId8" Type="http://schemas.openxmlformats.org/officeDocument/2006/relationships/hyperlink" Target="http://www.fis-ski.com/uk/604/613.html?sector=CC&amp;listid=&amp;competitorid=144793&amp;type=result" TargetMode="External" /><Relationship Id="rId9" Type="http://schemas.openxmlformats.org/officeDocument/2006/relationships/hyperlink" Target="http://www.fis-ski.com/uk/604/613.html?sector=CC&amp;listid=&amp;competitorid=115992&amp;type=result" TargetMode="External" /><Relationship Id="rId10" Type="http://schemas.openxmlformats.org/officeDocument/2006/relationships/hyperlink" Target="http://www.fis-ski.com/uk/604/613.html?sector=CC&amp;listid=&amp;competitorid=150038&amp;type=result" TargetMode="External" /><Relationship Id="rId11" Type="http://schemas.openxmlformats.org/officeDocument/2006/relationships/hyperlink" Target="http://www.fis-ski.com/uk/604/613.html?sector=CC&amp;listid=&amp;competitorid=150039&amp;type=result" TargetMode="External" /><Relationship Id="rId12" Type="http://schemas.openxmlformats.org/officeDocument/2006/relationships/hyperlink" Target="http://www.fis-ski.com/uk/604/613.html?sector=CC&amp;listid=&amp;competitorid=120620&amp;type=result" TargetMode="External" /><Relationship Id="rId13" Type="http://schemas.openxmlformats.org/officeDocument/2006/relationships/hyperlink" Target="http://www.fis-ski.com/uk/604/613.html?sector=CC&amp;listid=&amp;competitorid=150040&amp;type=result" TargetMode="External" /><Relationship Id="rId14" Type="http://schemas.openxmlformats.org/officeDocument/2006/relationships/hyperlink" Target="http://www.fis-ski.com/uk/604/613.html?sector=CC&amp;listid=&amp;competitorid=133246&amp;type=result" TargetMode="External" /><Relationship Id="rId15" Type="http://schemas.openxmlformats.org/officeDocument/2006/relationships/hyperlink" Target="http://www.fis-ski.com/uk/604/613.html?sector=CC&amp;listid=&amp;competitorid=141224&amp;type=result" TargetMode="External" /><Relationship Id="rId16" Type="http://schemas.openxmlformats.org/officeDocument/2006/relationships/hyperlink" Target="http://www.fis-ski.com/uk/604/613.html?sector=CC&amp;listid=&amp;competitorid=150050&amp;type=result" TargetMode="External" /><Relationship Id="rId17" Type="http://schemas.openxmlformats.org/officeDocument/2006/relationships/hyperlink" Target="http://www.fis-ski.com/uk/604/613.html?sector=CC&amp;listid=&amp;competitorid=115988&amp;type=result" TargetMode="External" /><Relationship Id="rId18" Type="http://schemas.openxmlformats.org/officeDocument/2006/relationships/hyperlink" Target="http://www.fis-ski.com/uk/604/613.html?sector=CC&amp;listid=&amp;competitorid=115989&amp;type=result" TargetMode="External" /><Relationship Id="rId19" Type="http://schemas.openxmlformats.org/officeDocument/2006/relationships/hyperlink" Target="http://www.fis-ski.com/uk/604/613.html?sector=CC&amp;listid=&amp;competitorid=150038&amp;type=result" TargetMode="External" /><Relationship Id="rId20" Type="http://schemas.openxmlformats.org/officeDocument/2006/relationships/hyperlink" Target="http://www.fis-ski.com/uk/604/613.html?sector=CC&amp;listid=&amp;competitorid=144793&amp;type=result" TargetMode="External" /><Relationship Id="rId21" Type="http://schemas.openxmlformats.org/officeDocument/2006/relationships/hyperlink" Target="http://www.fis-ski.com/uk/604/613.html?sector=CC&amp;listid=&amp;competitorid=150051&amp;type=result" TargetMode="External" /><Relationship Id="rId22" Type="http://schemas.openxmlformats.org/officeDocument/2006/relationships/hyperlink" Target="http://www.fis-ski.com/uk/604/613.html?sector=CC&amp;listid=&amp;competitorid=115992&amp;type=result" TargetMode="External" /><Relationship Id="rId2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fis-ski.com/uk/604/613.html?sector=CC&amp;listid=&amp;competitorid=150043&amp;type=result" TargetMode="External" /><Relationship Id="rId2" Type="http://schemas.openxmlformats.org/officeDocument/2006/relationships/hyperlink" Target="http://www.fis-ski.com/uk/604/613.html?sector=CC&amp;listid=&amp;competitorid=150042&amp;type=result" TargetMode="External" /><Relationship Id="rId3" Type="http://schemas.openxmlformats.org/officeDocument/2006/relationships/hyperlink" Target="http://www.fis-ski.com/uk/604/613.html?sector=CC&amp;listid=&amp;competitorid=150044&amp;type=result" TargetMode="External" /><Relationship Id="rId4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"/>
  <sheetViews>
    <sheetView showGridLines="0" tabSelected="1" workbookViewId="0" topLeftCell="A1">
      <selection activeCell="A25" sqref="A25"/>
    </sheetView>
  </sheetViews>
  <sheetFormatPr defaultColWidth="9.140625" defaultRowHeight="12.75" customHeight="1"/>
  <cols>
    <col min="1" max="1" width="8.421875" style="1" customWidth="1"/>
    <col min="2" max="2" width="9.7109375" style="1" customWidth="1"/>
    <col min="3" max="3" width="31.8515625" style="2" customWidth="1"/>
    <col min="4" max="4" width="11.00390625" style="2" customWidth="1"/>
    <col min="5" max="5" width="7.00390625" style="3" customWidth="1"/>
    <col min="6" max="6" width="7.00390625" style="2" customWidth="1"/>
    <col min="7" max="7" width="7.00390625" style="4" customWidth="1"/>
    <col min="8" max="8" width="7.8515625" style="2" customWidth="1"/>
    <col min="9" max="9" width="6.28125" style="2" customWidth="1"/>
    <col min="10" max="10" width="5.57421875" style="2" customWidth="1"/>
    <col min="11" max="11" width="5.421875" style="2" customWidth="1"/>
    <col min="12" max="12" width="4.8515625" style="2" customWidth="1"/>
    <col min="13" max="13" width="4.421875" style="2" customWidth="1"/>
    <col min="14" max="14" width="5.00390625" style="2" customWidth="1"/>
    <col min="15" max="15" width="5.7109375" style="2" customWidth="1"/>
    <col min="16" max="16" width="4.421875" style="2" customWidth="1"/>
    <col min="17" max="17" width="4.57421875" style="2" customWidth="1"/>
    <col min="18" max="18" width="5.00390625" style="2" customWidth="1"/>
    <col min="19" max="19" width="5.57421875" style="2" customWidth="1"/>
    <col min="20" max="20" width="5.421875" style="2" customWidth="1"/>
    <col min="21" max="21" width="5.7109375" style="2" customWidth="1"/>
    <col min="22" max="22" width="6.00390625" style="2" customWidth="1"/>
    <col min="23" max="16384" width="11.00390625" style="2" customWidth="1"/>
  </cols>
  <sheetData>
    <row r="1" spans="1:22" ht="68.25" customHeight="1">
      <c r="A1" s="5"/>
      <c r="B1" s="187" t="s">
        <v>0</v>
      </c>
      <c r="C1" s="187"/>
      <c r="D1" s="187"/>
      <c r="E1" s="187"/>
      <c r="F1" s="6"/>
      <c r="G1" s="7"/>
      <c r="H1" s="6"/>
      <c r="I1" s="188" t="s">
        <v>1</v>
      </c>
      <c r="J1" s="188"/>
      <c r="K1" s="188"/>
      <c r="L1" s="188"/>
      <c r="M1" s="188"/>
      <c r="N1" s="188"/>
      <c r="O1" s="188"/>
      <c r="P1" s="188"/>
      <c r="Q1" s="188"/>
      <c r="R1" s="188"/>
      <c r="S1" s="6"/>
      <c r="T1" s="6"/>
      <c r="U1" s="6"/>
      <c r="V1" s="6"/>
    </row>
    <row r="2" spans="1:22" s="1" customFormat="1" ht="18.75" customHeight="1">
      <c r="A2" s="189" t="s">
        <v>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8"/>
      <c r="T2" s="8"/>
      <c r="U2" s="8"/>
      <c r="V2" s="8"/>
    </row>
    <row r="3" spans="1:22" ht="15.75" customHeight="1">
      <c r="A3" s="9"/>
      <c r="B3" s="10">
        <v>2009</v>
      </c>
      <c r="C3" s="11" t="s">
        <v>3</v>
      </c>
      <c r="D3" s="190" t="s">
        <v>4</v>
      </c>
      <c r="E3" s="190"/>
      <c r="F3" s="190"/>
      <c r="G3" s="190"/>
      <c r="H3" s="190"/>
      <c r="I3" s="190"/>
      <c r="J3" s="190"/>
      <c r="K3" s="190"/>
      <c r="S3" s="12"/>
      <c r="T3" s="12"/>
      <c r="U3" s="12"/>
      <c r="V3" s="12"/>
    </row>
    <row r="4" spans="1:18" ht="15.75" customHeight="1">
      <c r="A4" s="13"/>
      <c r="B4" s="14"/>
      <c r="C4" s="15" t="s">
        <v>5</v>
      </c>
      <c r="D4" s="194" t="s">
        <v>6</v>
      </c>
      <c r="E4" s="194"/>
      <c r="F4" s="194"/>
      <c r="G4" s="194"/>
      <c r="H4" s="194"/>
      <c r="I4" s="194"/>
      <c r="J4" s="194" t="s">
        <v>7</v>
      </c>
      <c r="K4" s="194"/>
      <c r="L4" s="194"/>
      <c r="M4" s="194"/>
      <c r="N4" s="194"/>
      <c r="O4" s="194"/>
      <c r="P4" s="194"/>
      <c r="Q4" s="194"/>
      <c r="R4" s="194"/>
    </row>
    <row r="5" spans="3:27" ht="93" customHeight="1">
      <c r="C5" s="16" t="s">
        <v>8</v>
      </c>
      <c r="D5" s="195" t="s">
        <v>9</v>
      </c>
      <c r="E5" s="195"/>
      <c r="F5" s="195"/>
      <c r="G5" s="195"/>
      <c r="H5" s="195"/>
      <c r="I5" s="195"/>
      <c r="J5" s="195" t="s">
        <v>419</v>
      </c>
      <c r="K5" s="195"/>
      <c r="L5" s="195"/>
      <c r="M5" s="195"/>
      <c r="N5" s="195"/>
      <c r="O5" s="195"/>
      <c r="P5" s="195"/>
      <c r="Q5" s="195"/>
      <c r="R5" s="195"/>
      <c r="S5" s="191"/>
      <c r="T5" s="191"/>
      <c r="U5" s="191"/>
      <c r="V5" s="191"/>
      <c r="W5" s="191"/>
      <c r="X5" s="191"/>
      <c r="Y5" s="191"/>
      <c r="Z5" s="191"/>
      <c r="AA5" s="191"/>
    </row>
    <row r="6" spans="1:22" s="23" customFormat="1" ht="12" customHeight="1">
      <c r="A6" s="17" t="s">
        <v>10</v>
      </c>
      <c r="B6" s="18" t="s">
        <v>11</v>
      </c>
      <c r="C6" s="18" t="s">
        <v>12</v>
      </c>
      <c r="D6" s="18" t="s">
        <v>13</v>
      </c>
      <c r="E6" s="19">
        <v>1</v>
      </c>
      <c r="F6" s="20">
        <v>2</v>
      </c>
      <c r="G6" s="21">
        <v>3</v>
      </c>
      <c r="H6" s="19">
        <v>4</v>
      </c>
      <c r="I6" s="20">
        <v>5</v>
      </c>
      <c r="J6" s="20">
        <v>6</v>
      </c>
      <c r="K6" s="19">
        <v>7</v>
      </c>
      <c r="L6" s="20">
        <v>8</v>
      </c>
      <c r="M6" s="20">
        <v>9</v>
      </c>
      <c r="N6" s="19">
        <v>10</v>
      </c>
      <c r="O6" s="20">
        <v>11</v>
      </c>
      <c r="P6" s="20">
        <v>12</v>
      </c>
      <c r="Q6" s="19">
        <v>13</v>
      </c>
      <c r="R6" s="20">
        <v>14</v>
      </c>
      <c r="S6" s="20"/>
      <c r="T6" s="20"/>
      <c r="U6" s="19"/>
      <c r="V6" s="22"/>
    </row>
    <row r="7" spans="1:22" s="23" customFormat="1" ht="12" customHeight="1">
      <c r="A7" s="24">
        <v>1</v>
      </c>
      <c r="B7" s="25" t="s">
        <v>14</v>
      </c>
      <c r="C7" s="25" t="s">
        <v>15</v>
      </c>
      <c r="D7" s="25">
        <f>SUM(E7:V7)</f>
        <v>6810</v>
      </c>
      <c r="E7" s="26">
        <v>468</v>
      </c>
      <c r="F7" s="27">
        <v>686</v>
      </c>
      <c r="G7" s="27">
        <v>500</v>
      </c>
      <c r="H7" s="27">
        <v>396</v>
      </c>
      <c r="I7" s="27">
        <v>511</v>
      </c>
      <c r="J7" s="27">
        <f>120+80+200+200</f>
        <v>600</v>
      </c>
      <c r="K7" s="27">
        <f>(100+60+45)+(60+29)+(80+50+40)</f>
        <v>464</v>
      </c>
      <c r="L7" s="27">
        <f>(10+5)+(100+60)+(80+45+36)+(100+80+45)</f>
        <v>561</v>
      </c>
      <c r="M7" s="27">
        <v>573</v>
      </c>
      <c r="N7" s="27">
        <v>620</v>
      </c>
      <c r="O7" s="27">
        <v>732</v>
      </c>
      <c r="P7" s="28">
        <v>699</v>
      </c>
      <c r="Q7" s="27"/>
      <c r="R7" s="28"/>
      <c r="S7" s="27"/>
      <c r="T7" s="28"/>
      <c r="U7" s="27"/>
      <c r="V7" s="28"/>
    </row>
    <row r="8" spans="1:22" s="23" customFormat="1" ht="12" customHeight="1">
      <c r="A8" s="29">
        <v>2</v>
      </c>
      <c r="B8" s="30" t="s">
        <v>16</v>
      </c>
      <c r="C8" s="30" t="s">
        <v>17</v>
      </c>
      <c r="D8" s="25">
        <f aca="true" t="shared" si="0" ref="D8:D29">SUM(E8:V8)</f>
        <v>6353</v>
      </c>
      <c r="E8" s="31">
        <v>607</v>
      </c>
      <c r="F8" s="32">
        <v>587</v>
      </c>
      <c r="G8" s="32">
        <v>532</v>
      </c>
      <c r="H8" s="32">
        <v>562</v>
      </c>
      <c r="I8" s="32">
        <v>594</v>
      </c>
      <c r="J8" s="32">
        <v>560</v>
      </c>
      <c r="K8" s="32">
        <f>(45+40+14)+(80+36)+(80)+(60)</f>
        <v>355</v>
      </c>
      <c r="L8" s="32">
        <f>(100+80+20)+(45)+(29+18)+(36)</f>
        <v>328</v>
      </c>
      <c r="M8" s="32">
        <v>620</v>
      </c>
      <c r="N8" s="32">
        <v>640</v>
      </c>
      <c r="O8" s="32">
        <v>406</v>
      </c>
      <c r="P8" s="33">
        <v>562</v>
      </c>
      <c r="Q8" s="32"/>
      <c r="R8" s="33"/>
      <c r="S8" s="32"/>
      <c r="T8" s="33"/>
      <c r="U8" s="32"/>
      <c r="V8" s="33"/>
    </row>
    <row r="9" spans="1:22" s="23" customFormat="1" ht="12" customHeight="1">
      <c r="A9" s="29">
        <v>3</v>
      </c>
      <c r="B9" s="30" t="s">
        <v>18</v>
      </c>
      <c r="C9" s="30" t="s">
        <v>19</v>
      </c>
      <c r="D9" s="30">
        <f t="shared" si="0"/>
        <v>4315</v>
      </c>
      <c r="E9" s="31">
        <v>343</v>
      </c>
      <c r="F9" s="32">
        <v>375</v>
      </c>
      <c r="G9" s="32">
        <v>382</v>
      </c>
      <c r="H9" s="32">
        <v>518</v>
      </c>
      <c r="I9" s="32">
        <v>551</v>
      </c>
      <c r="J9" s="32">
        <v>350</v>
      </c>
      <c r="K9" s="32">
        <f>(12+10+7)+(50+32+20)+(32+24+20)+(100+45+36)</f>
        <v>388</v>
      </c>
      <c r="L9" s="32">
        <f>(29+15+12)+(36)+(50+32+20)+(60+40+32)</f>
        <v>326</v>
      </c>
      <c r="M9" s="32">
        <v>325</v>
      </c>
      <c r="N9" s="32">
        <v>372</v>
      </c>
      <c r="O9" s="32">
        <v>186</v>
      </c>
      <c r="P9" s="33">
        <v>199</v>
      </c>
      <c r="Q9" s="32"/>
      <c r="R9" s="33"/>
      <c r="S9" s="32"/>
      <c r="T9" s="33"/>
      <c r="U9" s="32"/>
      <c r="V9" s="33"/>
    </row>
    <row r="10" spans="1:22" s="23" customFormat="1" ht="12" customHeight="1">
      <c r="A10" s="29">
        <v>4</v>
      </c>
      <c r="B10" s="30" t="s">
        <v>20</v>
      </c>
      <c r="C10" s="30" t="s">
        <v>21</v>
      </c>
      <c r="D10" s="30">
        <f t="shared" si="0"/>
        <v>2471</v>
      </c>
      <c r="E10" s="31">
        <v>37</v>
      </c>
      <c r="F10" s="32">
        <v>77</v>
      </c>
      <c r="G10" s="32">
        <v>134</v>
      </c>
      <c r="H10" s="32">
        <v>151</v>
      </c>
      <c r="I10" s="32">
        <v>46</v>
      </c>
      <c r="J10" s="32">
        <f>160+160</f>
        <v>320</v>
      </c>
      <c r="K10" s="32">
        <f>(100+80+36)+(40+26+22)+(40+36)</f>
        <v>380</v>
      </c>
      <c r="L10" s="32">
        <f>(32+18+14)+(80+40+29)+(100+60+40)</f>
        <v>413</v>
      </c>
      <c r="M10" s="32">
        <v>230</v>
      </c>
      <c r="N10" s="32">
        <v>320</v>
      </c>
      <c r="O10" s="32">
        <v>225</v>
      </c>
      <c r="P10" s="33">
        <v>138</v>
      </c>
      <c r="Q10" s="32"/>
      <c r="R10" s="33"/>
      <c r="S10" s="32"/>
      <c r="T10" s="33"/>
      <c r="U10" s="32"/>
      <c r="V10" s="33"/>
    </row>
    <row r="11" spans="1:22" s="23" customFormat="1" ht="12" customHeight="1">
      <c r="A11" s="29">
        <v>5</v>
      </c>
      <c r="B11" s="30" t="s">
        <v>22</v>
      </c>
      <c r="C11" s="30" t="s">
        <v>23</v>
      </c>
      <c r="D11" s="30">
        <f t="shared" si="0"/>
        <v>2041</v>
      </c>
      <c r="E11" s="31">
        <v>262</v>
      </c>
      <c r="F11" s="32">
        <v>115</v>
      </c>
      <c r="G11" s="32">
        <v>137</v>
      </c>
      <c r="H11" s="32">
        <v>155</v>
      </c>
      <c r="I11" s="32">
        <v>187</v>
      </c>
      <c r="J11" s="32">
        <f>100</f>
        <v>100</v>
      </c>
      <c r="K11" s="32">
        <f>(60+26+22)+(22)+(32)</f>
        <v>162</v>
      </c>
      <c r="L11" s="32">
        <f>(60+50+36)+(50)+(50)</f>
        <v>246</v>
      </c>
      <c r="M11" s="32">
        <v>144</v>
      </c>
      <c r="N11" s="32">
        <v>120</v>
      </c>
      <c r="O11" s="32">
        <v>235</v>
      </c>
      <c r="P11" s="33">
        <v>178</v>
      </c>
      <c r="Q11" s="32"/>
      <c r="R11" s="33"/>
      <c r="S11" s="32"/>
      <c r="T11" s="33"/>
      <c r="U11" s="32"/>
      <c r="V11" s="33"/>
    </row>
    <row r="12" spans="1:22" s="23" customFormat="1" ht="12" customHeight="1">
      <c r="A12" s="29">
        <v>6</v>
      </c>
      <c r="B12" s="30" t="s">
        <v>354</v>
      </c>
      <c r="C12" s="30" t="s">
        <v>410</v>
      </c>
      <c r="D12" s="30">
        <f t="shared" si="0"/>
        <v>872</v>
      </c>
      <c r="E12" s="31"/>
      <c r="F12" s="32"/>
      <c r="G12" s="32"/>
      <c r="H12" s="32"/>
      <c r="I12" s="32"/>
      <c r="J12" s="32"/>
      <c r="K12" s="32"/>
      <c r="L12" s="32"/>
      <c r="M12" s="32">
        <v>100</v>
      </c>
      <c r="N12" s="32">
        <v>280</v>
      </c>
      <c r="O12" s="32">
        <v>281</v>
      </c>
      <c r="P12" s="33">
        <v>211</v>
      </c>
      <c r="Q12" s="32"/>
      <c r="R12" s="33"/>
      <c r="S12" s="32"/>
      <c r="T12" s="33"/>
      <c r="U12" s="32"/>
      <c r="V12" s="33"/>
    </row>
    <row r="13" spans="1:22" s="23" customFormat="1" ht="12" customHeight="1">
      <c r="A13" s="29">
        <v>7</v>
      </c>
      <c r="B13" s="30" t="s">
        <v>24</v>
      </c>
      <c r="C13" s="30" t="s">
        <v>25</v>
      </c>
      <c r="D13" s="30">
        <f t="shared" si="0"/>
        <v>813</v>
      </c>
      <c r="E13" s="26">
        <v>44</v>
      </c>
      <c r="F13" s="27">
        <v>48</v>
      </c>
      <c r="G13" s="27">
        <v>36</v>
      </c>
      <c r="H13" s="27">
        <v>101</v>
      </c>
      <c r="I13" s="27">
        <v>85</v>
      </c>
      <c r="J13" s="27">
        <f>120</f>
        <v>120</v>
      </c>
      <c r="K13" s="27">
        <f>32+3</f>
        <v>35</v>
      </c>
      <c r="L13" s="27">
        <f>(45+26+22)+(32)</f>
        <v>125</v>
      </c>
      <c r="M13" s="32">
        <v>102</v>
      </c>
      <c r="N13" s="32">
        <v>90</v>
      </c>
      <c r="O13" s="32">
        <v>3</v>
      </c>
      <c r="P13" s="33">
        <v>24</v>
      </c>
      <c r="Q13" s="32"/>
      <c r="R13" s="33"/>
      <c r="S13" s="32"/>
      <c r="T13" s="33"/>
      <c r="U13" s="32"/>
      <c r="V13" s="33"/>
    </row>
    <row r="14" spans="1:22" s="23" customFormat="1" ht="12" customHeight="1">
      <c r="A14" s="29">
        <v>8</v>
      </c>
      <c r="B14" s="30" t="s">
        <v>28</v>
      </c>
      <c r="C14" s="30" t="s">
        <v>29</v>
      </c>
      <c r="D14" s="30">
        <f t="shared" si="0"/>
        <v>572</v>
      </c>
      <c r="E14" s="26">
        <v>32</v>
      </c>
      <c r="F14" s="27">
        <v>42</v>
      </c>
      <c r="G14" s="27">
        <v>79</v>
      </c>
      <c r="H14" s="27">
        <v>92</v>
      </c>
      <c r="I14" s="27">
        <v>28</v>
      </c>
      <c r="J14" s="27">
        <v>0</v>
      </c>
      <c r="K14" s="32">
        <f>(50)+(24+16)</f>
        <v>90</v>
      </c>
      <c r="L14" s="32">
        <v>16</v>
      </c>
      <c r="M14" s="32">
        <v>101</v>
      </c>
      <c r="N14" s="32"/>
      <c r="O14" s="32">
        <v>37</v>
      </c>
      <c r="P14" s="33">
        <v>55</v>
      </c>
      <c r="Q14" s="32"/>
      <c r="R14" s="33"/>
      <c r="S14" s="32"/>
      <c r="T14" s="33"/>
      <c r="U14" s="32"/>
      <c r="V14" s="33"/>
    </row>
    <row r="15" spans="1:22" s="23" customFormat="1" ht="12" customHeight="1">
      <c r="A15" s="29">
        <v>9</v>
      </c>
      <c r="B15" s="30" t="s">
        <v>26</v>
      </c>
      <c r="C15" s="30" t="s">
        <v>27</v>
      </c>
      <c r="D15" s="30">
        <f t="shared" si="0"/>
        <v>520</v>
      </c>
      <c r="E15" s="31">
        <v>200</v>
      </c>
      <c r="F15" s="32">
        <v>13</v>
      </c>
      <c r="G15" s="32">
        <v>257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50</v>
      </c>
      <c r="N15" s="32"/>
      <c r="O15" s="32"/>
      <c r="P15" s="33"/>
      <c r="Q15" s="32"/>
      <c r="R15" s="33"/>
      <c r="S15" s="32"/>
      <c r="T15" s="33"/>
      <c r="U15" s="32"/>
      <c r="V15" s="33"/>
    </row>
    <row r="16" spans="1:22" s="23" customFormat="1" ht="12" customHeight="1">
      <c r="A16" s="29">
        <v>10</v>
      </c>
      <c r="B16" s="30" t="s">
        <v>32</v>
      </c>
      <c r="C16" s="30" t="s">
        <v>33</v>
      </c>
      <c r="D16" s="30">
        <f t="shared" si="0"/>
        <v>384</v>
      </c>
      <c r="E16" s="26">
        <v>0</v>
      </c>
      <c r="F16" s="27">
        <v>0</v>
      </c>
      <c r="G16" s="27">
        <v>0</v>
      </c>
      <c r="H16" s="27">
        <v>50</v>
      </c>
      <c r="I16" s="27">
        <v>45</v>
      </c>
      <c r="J16" s="27">
        <v>0</v>
      </c>
      <c r="K16" s="27">
        <v>0</v>
      </c>
      <c r="L16" s="27">
        <v>0</v>
      </c>
      <c r="M16" s="32">
        <v>32</v>
      </c>
      <c r="N16" s="32">
        <v>64</v>
      </c>
      <c r="O16" s="32">
        <v>84</v>
      </c>
      <c r="P16" s="33">
        <v>109</v>
      </c>
      <c r="Q16" s="32"/>
      <c r="R16" s="33"/>
      <c r="S16" s="32"/>
      <c r="T16" s="33"/>
      <c r="U16" s="32"/>
      <c r="V16" s="33"/>
    </row>
    <row r="17" spans="1:22" ht="12" customHeight="1">
      <c r="A17" s="29">
        <v>11</v>
      </c>
      <c r="B17" s="30" t="s">
        <v>30</v>
      </c>
      <c r="C17" s="30" t="s">
        <v>31</v>
      </c>
      <c r="D17" s="30">
        <f t="shared" si="0"/>
        <v>234</v>
      </c>
      <c r="E17" s="31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f>(18+13+8)+(100+50+45)</f>
        <v>234</v>
      </c>
      <c r="L17" s="32">
        <v>0</v>
      </c>
      <c r="M17" s="32">
        <v>0</v>
      </c>
      <c r="N17" s="32"/>
      <c r="O17" s="32"/>
      <c r="P17" s="33"/>
      <c r="Q17" s="32"/>
      <c r="R17" s="33"/>
      <c r="S17" s="32"/>
      <c r="T17" s="33"/>
      <c r="U17" s="32"/>
      <c r="V17" s="33"/>
    </row>
    <row r="18" spans="1:22" ht="12" customHeight="1">
      <c r="A18" s="29">
        <v>12</v>
      </c>
      <c r="B18" s="30" t="s">
        <v>401</v>
      </c>
      <c r="C18" s="30" t="s">
        <v>406</v>
      </c>
      <c r="D18" s="30">
        <f t="shared" si="0"/>
        <v>223</v>
      </c>
      <c r="E18" s="31"/>
      <c r="F18" s="32"/>
      <c r="G18" s="32"/>
      <c r="H18" s="32"/>
      <c r="I18" s="32"/>
      <c r="J18" s="32"/>
      <c r="K18" s="32"/>
      <c r="L18" s="32"/>
      <c r="M18" s="32">
        <v>21</v>
      </c>
      <c r="N18" s="32">
        <v>90</v>
      </c>
      <c r="O18" s="32">
        <v>50</v>
      </c>
      <c r="P18" s="33">
        <v>62</v>
      </c>
      <c r="Q18" s="32"/>
      <c r="R18" s="33"/>
      <c r="S18" s="32"/>
      <c r="T18" s="33"/>
      <c r="U18" s="32"/>
      <c r="V18" s="33"/>
    </row>
    <row r="19" spans="1:22" ht="12" customHeight="1">
      <c r="A19" s="29">
        <v>13</v>
      </c>
      <c r="B19" s="30" t="s">
        <v>34</v>
      </c>
      <c r="C19" s="30" t="s">
        <v>35</v>
      </c>
      <c r="D19" s="30">
        <f t="shared" si="0"/>
        <v>164</v>
      </c>
      <c r="E19" s="26">
        <v>2</v>
      </c>
      <c r="F19" s="27">
        <v>41</v>
      </c>
      <c r="G19" s="27">
        <v>37</v>
      </c>
      <c r="H19" s="27">
        <v>0</v>
      </c>
      <c r="I19" s="27">
        <v>0</v>
      </c>
      <c r="J19" s="27">
        <v>0</v>
      </c>
      <c r="K19" s="32">
        <v>0</v>
      </c>
      <c r="L19" s="32">
        <v>0</v>
      </c>
      <c r="M19" s="32">
        <v>23</v>
      </c>
      <c r="N19" s="32"/>
      <c r="O19" s="32">
        <v>32</v>
      </c>
      <c r="P19" s="33">
        <v>29</v>
      </c>
      <c r="Q19" s="32"/>
      <c r="R19" s="33"/>
      <c r="S19" s="32"/>
      <c r="T19" s="33"/>
      <c r="U19" s="32"/>
      <c r="V19" s="33"/>
    </row>
    <row r="20" spans="1:22" ht="12" customHeight="1">
      <c r="A20" s="29">
        <v>14</v>
      </c>
      <c r="B20" s="30" t="s">
        <v>189</v>
      </c>
      <c r="C20" s="30" t="s">
        <v>409</v>
      </c>
      <c r="D20" s="30">
        <f t="shared" si="0"/>
        <v>145</v>
      </c>
      <c r="E20" s="26"/>
      <c r="F20" s="27"/>
      <c r="G20" s="27"/>
      <c r="H20" s="27"/>
      <c r="I20" s="27"/>
      <c r="J20" s="27"/>
      <c r="K20" s="27"/>
      <c r="L20" s="27"/>
      <c r="M20" s="32">
        <v>30</v>
      </c>
      <c r="N20" s="32"/>
      <c r="O20" s="32">
        <v>37</v>
      </c>
      <c r="P20" s="33">
        <v>78</v>
      </c>
      <c r="Q20" s="32"/>
      <c r="R20" s="33"/>
      <c r="S20" s="32"/>
      <c r="T20" s="33"/>
      <c r="U20" s="32"/>
      <c r="V20" s="33"/>
    </row>
    <row r="21" spans="1:22" ht="12" customHeight="1">
      <c r="A21" s="29">
        <v>15</v>
      </c>
      <c r="B21" s="30" t="s">
        <v>36</v>
      </c>
      <c r="C21" s="30" t="s">
        <v>37</v>
      </c>
      <c r="D21" s="30">
        <f t="shared" si="0"/>
        <v>71</v>
      </c>
      <c r="E21" s="31">
        <v>71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/>
      <c r="O21" s="32"/>
      <c r="P21" s="33"/>
      <c r="Q21" s="32"/>
      <c r="R21" s="33"/>
      <c r="S21" s="32"/>
      <c r="T21" s="33"/>
      <c r="U21" s="32"/>
      <c r="V21" s="33"/>
    </row>
    <row r="22" spans="1:22" ht="12" customHeight="1">
      <c r="A22" s="29">
        <v>16</v>
      </c>
      <c r="B22" s="30" t="s">
        <v>383</v>
      </c>
      <c r="C22" s="30" t="s">
        <v>407</v>
      </c>
      <c r="D22" s="30">
        <f t="shared" si="0"/>
        <v>58</v>
      </c>
      <c r="E22" s="31"/>
      <c r="F22" s="32"/>
      <c r="G22" s="32"/>
      <c r="H22" s="32"/>
      <c r="I22" s="32"/>
      <c r="J22" s="32"/>
      <c r="K22" s="32"/>
      <c r="L22" s="32"/>
      <c r="M22" s="32">
        <v>22</v>
      </c>
      <c r="N22" s="32"/>
      <c r="O22" s="32">
        <v>36</v>
      </c>
      <c r="P22" s="33"/>
      <c r="Q22" s="32"/>
      <c r="R22" s="33"/>
      <c r="S22" s="32"/>
      <c r="T22" s="33"/>
      <c r="U22" s="32"/>
      <c r="V22" s="33"/>
    </row>
    <row r="23" spans="1:22" ht="12" customHeight="1">
      <c r="A23" s="29">
        <v>17</v>
      </c>
      <c r="B23" s="30" t="s">
        <v>38</v>
      </c>
      <c r="C23" s="30" t="s">
        <v>39</v>
      </c>
      <c r="D23" s="30">
        <f t="shared" si="0"/>
        <v>41</v>
      </c>
      <c r="E23" s="31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1</v>
      </c>
      <c r="L23" s="32">
        <v>40</v>
      </c>
      <c r="M23" s="32">
        <v>0</v>
      </c>
      <c r="N23" s="32"/>
      <c r="O23" s="32"/>
      <c r="P23" s="33"/>
      <c r="Q23" s="32"/>
      <c r="R23" s="33"/>
      <c r="S23" s="32"/>
      <c r="T23" s="33"/>
      <c r="U23" s="32"/>
      <c r="V23" s="33"/>
    </row>
    <row r="24" spans="1:22" ht="12" customHeight="1">
      <c r="A24" s="29">
        <v>17</v>
      </c>
      <c r="B24" s="30" t="s">
        <v>40</v>
      </c>
      <c r="C24" s="30" t="s">
        <v>41</v>
      </c>
      <c r="D24" s="30">
        <f t="shared" si="0"/>
        <v>41</v>
      </c>
      <c r="E24" s="26">
        <v>21</v>
      </c>
      <c r="F24" s="27">
        <v>11</v>
      </c>
      <c r="G24" s="27">
        <v>5</v>
      </c>
      <c r="H24" s="27">
        <v>0</v>
      </c>
      <c r="I24" s="27">
        <v>0</v>
      </c>
      <c r="J24" s="27">
        <v>0</v>
      </c>
      <c r="K24" s="27">
        <v>0</v>
      </c>
      <c r="L24" s="32">
        <v>0</v>
      </c>
      <c r="M24" s="32">
        <v>1</v>
      </c>
      <c r="N24" s="32"/>
      <c r="O24" s="32">
        <v>1</v>
      </c>
      <c r="P24" s="33">
        <v>2</v>
      </c>
      <c r="Q24" s="32"/>
      <c r="R24" s="33"/>
      <c r="S24" s="32"/>
      <c r="T24" s="33"/>
      <c r="U24" s="32"/>
      <c r="V24" s="33"/>
    </row>
    <row r="25" spans="1:22" ht="12" customHeight="1">
      <c r="A25" s="29">
        <v>19</v>
      </c>
      <c r="B25" s="30" t="s">
        <v>42</v>
      </c>
      <c r="C25" s="30" t="s">
        <v>43</v>
      </c>
      <c r="D25" s="30">
        <f t="shared" si="0"/>
        <v>34</v>
      </c>
      <c r="E25" s="26">
        <v>0</v>
      </c>
      <c r="F25" s="27">
        <v>0</v>
      </c>
      <c r="G25" s="27">
        <v>0</v>
      </c>
      <c r="H25" s="27">
        <v>18</v>
      </c>
      <c r="I25" s="27">
        <v>16</v>
      </c>
      <c r="J25" s="27">
        <v>0</v>
      </c>
      <c r="K25" s="27">
        <v>0</v>
      </c>
      <c r="L25" s="27">
        <v>0</v>
      </c>
      <c r="M25" s="32">
        <v>0</v>
      </c>
      <c r="N25" s="32"/>
      <c r="O25" s="32"/>
      <c r="P25" s="33"/>
      <c r="Q25" s="32"/>
      <c r="R25" s="33"/>
      <c r="S25" s="32"/>
      <c r="T25" s="33"/>
      <c r="U25" s="32"/>
      <c r="V25" s="33"/>
    </row>
    <row r="26" spans="1:22" ht="12" customHeight="1">
      <c r="A26" s="29">
        <v>20</v>
      </c>
      <c r="B26" s="30" t="s">
        <v>44</v>
      </c>
      <c r="C26" s="30" t="s">
        <v>45</v>
      </c>
      <c r="D26" s="30">
        <f t="shared" si="0"/>
        <v>32</v>
      </c>
      <c r="E26" s="31">
        <v>13</v>
      </c>
      <c r="F26" s="32">
        <v>12</v>
      </c>
      <c r="G26" s="32">
        <v>7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/>
      <c r="O26" s="32"/>
      <c r="P26" s="33"/>
      <c r="Q26" s="32"/>
      <c r="R26" s="33"/>
      <c r="S26" s="32"/>
      <c r="T26" s="33"/>
      <c r="U26" s="32"/>
      <c r="V26" s="33"/>
    </row>
    <row r="27" spans="1:22" ht="12" customHeight="1">
      <c r="A27" s="29">
        <v>21</v>
      </c>
      <c r="B27" s="30" t="s">
        <v>46</v>
      </c>
      <c r="C27" s="30" t="s">
        <v>47</v>
      </c>
      <c r="D27" s="30">
        <f t="shared" si="0"/>
        <v>28</v>
      </c>
      <c r="E27" s="31">
        <v>0</v>
      </c>
      <c r="F27" s="32">
        <v>0</v>
      </c>
      <c r="G27" s="32">
        <v>0</v>
      </c>
      <c r="H27" s="32">
        <v>12</v>
      </c>
      <c r="I27" s="32">
        <v>5</v>
      </c>
      <c r="J27" s="32">
        <v>0</v>
      </c>
      <c r="K27" s="32">
        <v>0</v>
      </c>
      <c r="L27" s="32">
        <v>0</v>
      </c>
      <c r="M27" s="32">
        <v>5</v>
      </c>
      <c r="N27" s="32"/>
      <c r="O27" s="32">
        <v>6</v>
      </c>
      <c r="P27" s="33"/>
      <c r="Q27" s="32"/>
      <c r="R27" s="33"/>
      <c r="S27" s="32"/>
      <c r="T27" s="33"/>
      <c r="U27" s="32"/>
      <c r="V27" s="33"/>
    </row>
    <row r="28" spans="1:22" ht="12" customHeight="1">
      <c r="A28" s="29">
        <v>22</v>
      </c>
      <c r="B28" s="30" t="s">
        <v>48</v>
      </c>
      <c r="C28" s="30" t="s">
        <v>49</v>
      </c>
      <c r="D28" s="30">
        <f t="shared" si="0"/>
        <v>11</v>
      </c>
      <c r="E28" s="31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11</v>
      </c>
      <c r="M28" s="32">
        <v>0</v>
      </c>
      <c r="N28" s="32"/>
      <c r="O28" s="32"/>
      <c r="P28" s="33"/>
      <c r="Q28" s="32"/>
      <c r="R28" s="33"/>
      <c r="S28" s="32"/>
      <c r="T28" s="33"/>
      <c r="U28" s="32"/>
      <c r="V28" s="33"/>
    </row>
    <row r="29" spans="1:22" ht="12" customHeight="1">
      <c r="A29" s="29">
        <v>23</v>
      </c>
      <c r="B29" s="30" t="s">
        <v>364</v>
      </c>
      <c r="C29" s="30" t="s">
        <v>408</v>
      </c>
      <c r="D29" s="30">
        <f t="shared" si="0"/>
        <v>11</v>
      </c>
      <c r="E29" s="31"/>
      <c r="F29" s="32"/>
      <c r="G29" s="32"/>
      <c r="H29" s="32"/>
      <c r="I29" s="32"/>
      <c r="J29" s="32"/>
      <c r="K29" s="32"/>
      <c r="L29" s="32"/>
      <c r="M29" s="32">
        <v>11</v>
      </c>
      <c r="N29" s="32"/>
      <c r="O29" s="32"/>
      <c r="P29" s="33"/>
      <c r="Q29" s="32"/>
      <c r="R29" s="33"/>
      <c r="S29" s="32"/>
      <c r="T29" s="33"/>
      <c r="U29" s="32"/>
      <c r="V29" s="33"/>
    </row>
    <row r="30" spans="1:22" ht="12.75" customHeight="1">
      <c r="A30" s="34"/>
      <c r="B30" s="34"/>
      <c r="C30" s="35"/>
      <c r="D30" s="35"/>
      <c r="E30" s="36"/>
      <c r="F30" s="35"/>
      <c r="G30" s="37"/>
      <c r="H30" s="35"/>
      <c r="I30" s="35"/>
      <c r="J30" s="192" t="s">
        <v>50</v>
      </c>
      <c r="K30" s="192"/>
      <c r="L30" s="192"/>
      <c r="M30" s="192"/>
      <c r="N30" s="192"/>
      <c r="O30" s="192"/>
      <c r="P30" s="192"/>
      <c r="Q30" s="192"/>
      <c r="R30" s="192"/>
      <c r="S30" s="35"/>
      <c r="T30" s="35"/>
      <c r="U30" s="35"/>
      <c r="V30" s="35"/>
    </row>
    <row r="31" spans="1:18" ht="12.75" customHeight="1">
      <c r="A31" s="193" t="s">
        <v>51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</row>
  </sheetData>
  <mergeCells count="11">
    <mergeCell ref="S5:AA5"/>
    <mergeCell ref="J30:R30"/>
    <mergeCell ref="A31:R31"/>
    <mergeCell ref="D4:I4"/>
    <mergeCell ref="J4:R4"/>
    <mergeCell ref="D5:I5"/>
    <mergeCell ref="J5:R5"/>
    <mergeCell ref="B1:E1"/>
    <mergeCell ref="I1:R1"/>
    <mergeCell ref="A2:R2"/>
    <mergeCell ref="D3:K3"/>
  </mergeCells>
  <printOptions/>
  <pageMargins left="0.2361111111111111" right="0.2361111111111111" top="0.27569444444444446" bottom="0.2361111111111111" header="0.5118055555555555" footer="0.19652777777777777"/>
  <pageSetup horizontalDpi="300" verticalDpi="300" orientation="landscape" paperSize="9" scale="93"/>
  <headerFooter alignWithMargins="0">
    <oddFooter>&amp;RPage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0"/>
  <sheetViews>
    <sheetView showGridLines="0" zoomScaleSheetLayoutView="100" workbookViewId="0" topLeftCell="A2">
      <pane ySplit="5" topLeftCell="BM7" activePane="bottomLeft" state="frozen"/>
      <selection pane="topLeft" activeCell="A2" sqref="A2"/>
      <selection pane="bottomLeft" activeCell="K5" sqref="K5:S5"/>
    </sheetView>
  </sheetViews>
  <sheetFormatPr defaultColWidth="9.140625" defaultRowHeight="12.75" customHeight="1"/>
  <cols>
    <col min="1" max="1" width="6.8515625" style="1" customWidth="1"/>
    <col min="2" max="2" width="9.57421875" style="1" customWidth="1"/>
    <col min="3" max="3" width="25.00390625" style="2" customWidth="1"/>
    <col min="4" max="4" width="10.57421875" style="1" customWidth="1"/>
    <col min="5" max="5" width="7.8515625" style="1" customWidth="1"/>
    <col min="6" max="6" width="4.7109375" style="2" customWidth="1"/>
    <col min="7" max="7" width="5.00390625" style="4" customWidth="1"/>
    <col min="8" max="8" width="5.28125" style="2" customWidth="1"/>
    <col min="9" max="9" width="5.57421875" style="2" customWidth="1"/>
    <col min="10" max="10" width="5.140625" style="2" customWidth="1"/>
    <col min="11" max="11" width="4.8515625" style="38" customWidth="1"/>
    <col min="12" max="13" width="4.8515625" style="1" customWidth="1"/>
    <col min="14" max="14" width="4.8515625" style="39" customWidth="1"/>
    <col min="15" max="15" width="5.421875" style="39" customWidth="1"/>
    <col min="16" max="16" width="4.8515625" style="40" customWidth="1"/>
    <col min="17" max="17" width="4.7109375" style="39" customWidth="1"/>
    <col min="18" max="18" width="5.57421875" style="39" customWidth="1"/>
    <col min="19" max="19" width="6.421875" style="2" customWidth="1"/>
    <col min="20" max="20" width="6.00390625" style="2" customWidth="1"/>
    <col min="21" max="21" width="5.7109375" style="2" customWidth="1"/>
    <col min="22" max="22" width="5.57421875" style="2" customWidth="1"/>
    <col min="23" max="16384" width="11.00390625" style="2" customWidth="1"/>
  </cols>
  <sheetData>
    <row r="1" spans="1:22" ht="66.75" customHeight="1">
      <c r="A1" s="5"/>
      <c r="B1" s="187" t="s">
        <v>0</v>
      </c>
      <c r="C1" s="187"/>
      <c r="D1" s="187"/>
      <c r="E1" s="5"/>
      <c r="F1" s="6"/>
      <c r="G1" s="7"/>
      <c r="H1" s="6"/>
      <c r="I1" s="6"/>
      <c r="J1" s="188" t="s">
        <v>1</v>
      </c>
      <c r="K1" s="188"/>
      <c r="L1" s="188"/>
      <c r="M1" s="188"/>
      <c r="N1" s="188"/>
      <c r="O1" s="188"/>
      <c r="P1" s="188"/>
      <c r="Q1" s="188"/>
      <c r="R1" s="188"/>
      <c r="S1" s="6"/>
      <c r="T1" s="6"/>
      <c r="U1" s="6"/>
      <c r="V1" s="6"/>
    </row>
    <row r="2" spans="1:19" s="1" customFormat="1" ht="17.25" customHeight="1">
      <c r="A2" s="189" t="s">
        <v>52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2"/>
    </row>
    <row r="3" spans="1:22" ht="20.25" customHeight="1">
      <c r="A3" s="9"/>
      <c r="B3" s="10">
        <v>2009</v>
      </c>
      <c r="C3" s="196" t="s">
        <v>53</v>
      </c>
      <c r="D3" s="196"/>
      <c r="E3" s="190" t="s">
        <v>4</v>
      </c>
      <c r="F3" s="190"/>
      <c r="G3" s="190"/>
      <c r="H3" s="190"/>
      <c r="I3" s="190"/>
      <c r="J3" s="190"/>
      <c r="K3" s="190"/>
      <c r="L3" s="190"/>
      <c r="S3" s="12"/>
      <c r="T3" s="12"/>
      <c r="U3" s="12"/>
      <c r="V3" s="12"/>
    </row>
    <row r="4" spans="1:19" ht="15.75" customHeight="1">
      <c r="A4" s="13"/>
      <c r="B4" s="14"/>
      <c r="C4" s="198" t="s">
        <v>5</v>
      </c>
      <c r="D4" s="198"/>
      <c r="E4" s="194" t="s">
        <v>6</v>
      </c>
      <c r="F4" s="194"/>
      <c r="G4" s="194"/>
      <c r="H4" s="194"/>
      <c r="I4" s="194"/>
      <c r="J4" s="194"/>
      <c r="K4" s="194" t="s">
        <v>7</v>
      </c>
      <c r="L4" s="194"/>
      <c r="M4" s="194"/>
      <c r="N4" s="194"/>
      <c r="O4" s="194"/>
      <c r="P4" s="194"/>
      <c r="Q4" s="194"/>
      <c r="R4" s="194"/>
      <c r="S4" s="194"/>
    </row>
    <row r="5" spans="3:27" ht="82.5" customHeight="1">
      <c r="C5" s="199" t="s">
        <v>54</v>
      </c>
      <c r="D5" s="199"/>
      <c r="E5" s="195" t="s">
        <v>55</v>
      </c>
      <c r="F5" s="195"/>
      <c r="G5" s="195"/>
      <c r="H5" s="195"/>
      <c r="I5" s="195"/>
      <c r="J5" s="195"/>
      <c r="K5" s="195" t="s">
        <v>418</v>
      </c>
      <c r="L5" s="195"/>
      <c r="M5" s="195"/>
      <c r="N5" s="195"/>
      <c r="O5" s="195"/>
      <c r="P5" s="195"/>
      <c r="Q5" s="195"/>
      <c r="R5" s="195"/>
      <c r="S5" s="195"/>
      <c r="T5" s="41"/>
      <c r="U5" s="41"/>
      <c r="V5" s="41"/>
      <c r="W5" s="41"/>
      <c r="X5" s="41"/>
      <c r="Y5" s="41"/>
      <c r="Z5" s="41"/>
      <c r="AA5" s="41"/>
    </row>
    <row r="6" spans="1:22" s="45" customFormat="1" ht="12" customHeight="1">
      <c r="A6" s="42" t="s">
        <v>10</v>
      </c>
      <c r="B6" s="43" t="s">
        <v>11</v>
      </c>
      <c r="C6" s="43" t="s">
        <v>56</v>
      </c>
      <c r="D6" s="43" t="s">
        <v>57</v>
      </c>
      <c r="E6" s="43" t="s">
        <v>13</v>
      </c>
      <c r="F6" s="21">
        <v>1</v>
      </c>
      <c r="G6" s="21">
        <v>2</v>
      </c>
      <c r="H6" s="21">
        <v>3</v>
      </c>
      <c r="I6" s="21">
        <v>4</v>
      </c>
      <c r="J6" s="21">
        <v>5</v>
      </c>
      <c r="K6" s="21">
        <v>6</v>
      </c>
      <c r="L6" s="21">
        <v>7</v>
      </c>
      <c r="M6" s="21">
        <v>8</v>
      </c>
      <c r="N6" s="21">
        <v>9</v>
      </c>
      <c r="O6" s="21">
        <v>10</v>
      </c>
      <c r="P6" s="21">
        <v>11</v>
      </c>
      <c r="Q6" s="21">
        <v>12</v>
      </c>
      <c r="R6" s="21">
        <v>13</v>
      </c>
      <c r="S6" s="21">
        <v>14</v>
      </c>
      <c r="T6" s="21"/>
      <c r="U6" s="21"/>
      <c r="V6" s="44"/>
    </row>
    <row r="7" spans="1:22" s="23" customFormat="1" ht="12.75" customHeight="1">
      <c r="A7" s="24">
        <v>1</v>
      </c>
      <c r="B7" s="184">
        <v>3290109</v>
      </c>
      <c r="C7" s="46" t="s">
        <v>60</v>
      </c>
      <c r="D7" s="47" t="s">
        <v>16</v>
      </c>
      <c r="E7" s="48">
        <f>SUM(F7:V7)</f>
        <v>543</v>
      </c>
      <c r="F7" s="49">
        <v>80</v>
      </c>
      <c r="G7" s="50">
        <v>50</v>
      </c>
      <c r="H7" s="49">
        <v>50</v>
      </c>
      <c r="I7" s="49">
        <v>24</v>
      </c>
      <c r="J7" s="49">
        <v>50</v>
      </c>
      <c r="K7" s="50"/>
      <c r="L7" s="49">
        <v>14</v>
      </c>
      <c r="M7" s="49">
        <v>80</v>
      </c>
      <c r="N7" s="175">
        <v>15</v>
      </c>
      <c r="O7" s="49"/>
      <c r="P7" s="50">
        <v>80</v>
      </c>
      <c r="Q7" s="49">
        <v>100</v>
      </c>
      <c r="R7" s="52"/>
      <c r="S7" s="53"/>
      <c r="T7" s="54"/>
      <c r="U7" s="55"/>
      <c r="V7" s="47"/>
    </row>
    <row r="8" spans="1:22" s="23" customFormat="1" ht="12.75" customHeight="1">
      <c r="A8" s="29">
        <v>2</v>
      </c>
      <c r="B8" s="183">
        <v>3290226</v>
      </c>
      <c r="C8" s="56" t="s">
        <v>58</v>
      </c>
      <c r="D8" s="57" t="s">
        <v>16</v>
      </c>
      <c r="E8" s="58">
        <f>SUM(F8:V8)</f>
        <v>481</v>
      </c>
      <c r="F8" s="59">
        <v>100</v>
      </c>
      <c r="G8" s="60">
        <v>45</v>
      </c>
      <c r="H8" s="59">
        <v>40</v>
      </c>
      <c r="I8" s="59">
        <v>10</v>
      </c>
      <c r="J8" s="59">
        <v>100</v>
      </c>
      <c r="K8" s="60"/>
      <c r="L8" s="59">
        <v>5</v>
      </c>
      <c r="M8" s="59">
        <v>100</v>
      </c>
      <c r="N8" s="176">
        <v>9</v>
      </c>
      <c r="O8" s="59"/>
      <c r="P8" s="60">
        <v>32</v>
      </c>
      <c r="Q8" s="59">
        <v>40</v>
      </c>
      <c r="R8" s="62"/>
      <c r="S8" s="63"/>
      <c r="T8" s="64"/>
      <c r="U8" s="65"/>
      <c r="V8" s="57"/>
    </row>
    <row r="9" spans="1:22" s="23" customFormat="1" ht="12.75" customHeight="1">
      <c r="A9" s="24">
        <v>3</v>
      </c>
      <c r="B9" s="32">
        <v>3420360</v>
      </c>
      <c r="C9" s="56" t="s">
        <v>59</v>
      </c>
      <c r="D9" s="57" t="s">
        <v>20</v>
      </c>
      <c r="E9" s="58">
        <f>SUM(F9:V9)</f>
        <v>423</v>
      </c>
      <c r="F9" s="59">
        <v>13</v>
      </c>
      <c r="G9" s="60">
        <v>40</v>
      </c>
      <c r="H9" s="59">
        <v>80</v>
      </c>
      <c r="I9" s="59">
        <v>100</v>
      </c>
      <c r="J9" s="59">
        <v>26</v>
      </c>
      <c r="K9" s="60"/>
      <c r="L9" s="59">
        <v>100</v>
      </c>
      <c r="M9" s="59"/>
      <c r="N9" s="176">
        <v>45</v>
      </c>
      <c r="O9" s="59"/>
      <c r="P9" s="60">
        <v>12</v>
      </c>
      <c r="Q9" s="59">
        <v>7</v>
      </c>
      <c r="R9" s="62"/>
      <c r="S9" s="63"/>
      <c r="T9" s="64"/>
      <c r="U9" s="65"/>
      <c r="V9" s="57"/>
    </row>
    <row r="10" spans="1:22" s="23" customFormat="1" ht="12.75" customHeight="1">
      <c r="A10" s="29">
        <v>4</v>
      </c>
      <c r="B10" s="66">
        <v>3290223</v>
      </c>
      <c r="C10" s="56" t="s">
        <v>61</v>
      </c>
      <c r="D10" s="57" t="s">
        <v>16</v>
      </c>
      <c r="E10" s="58">
        <f>SUM(F10:T10)</f>
        <v>395</v>
      </c>
      <c r="F10" s="59">
        <v>11</v>
      </c>
      <c r="G10" s="60">
        <v>80</v>
      </c>
      <c r="H10" s="59">
        <v>100</v>
      </c>
      <c r="I10" s="59">
        <v>40</v>
      </c>
      <c r="J10" s="59">
        <v>24</v>
      </c>
      <c r="K10" s="60"/>
      <c r="L10" s="59">
        <v>40</v>
      </c>
      <c r="M10" s="59">
        <v>20</v>
      </c>
      <c r="N10" s="176">
        <v>80</v>
      </c>
      <c r="O10" s="59"/>
      <c r="P10" s="60"/>
      <c r="Q10" s="59"/>
      <c r="R10" s="62"/>
      <c r="S10" s="63"/>
      <c r="T10" s="64"/>
      <c r="U10" s="65"/>
      <c r="V10" s="57"/>
    </row>
    <row r="11" spans="1:22" s="23" customFormat="1" ht="12.75" customHeight="1">
      <c r="A11" s="29">
        <v>5</v>
      </c>
      <c r="B11" s="32">
        <v>3500143</v>
      </c>
      <c r="C11" s="56" t="s">
        <v>62</v>
      </c>
      <c r="D11" s="57" t="s">
        <v>22</v>
      </c>
      <c r="E11" s="58">
        <f>SUM(F11:V11)</f>
        <v>344</v>
      </c>
      <c r="F11" s="59">
        <v>40</v>
      </c>
      <c r="G11" s="60">
        <v>29</v>
      </c>
      <c r="H11" s="59">
        <v>26</v>
      </c>
      <c r="I11" s="59">
        <v>26</v>
      </c>
      <c r="J11" s="59">
        <v>45</v>
      </c>
      <c r="K11" s="60"/>
      <c r="L11" s="59">
        <v>26</v>
      </c>
      <c r="M11" s="59">
        <v>60</v>
      </c>
      <c r="N11" s="176">
        <v>18</v>
      </c>
      <c r="O11" s="59"/>
      <c r="P11" s="60">
        <v>45</v>
      </c>
      <c r="Q11" s="59">
        <v>29</v>
      </c>
      <c r="R11" s="62"/>
      <c r="S11" s="63"/>
      <c r="T11" s="64"/>
      <c r="U11" s="65"/>
      <c r="V11" s="57"/>
    </row>
    <row r="12" spans="1:22" s="23" customFormat="1" ht="12.75" customHeight="1">
      <c r="A12" s="24">
        <v>6</v>
      </c>
      <c r="B12" s="32">
        <v>3500326</v>
      </c>
      <c r="C12" s="56" t="s">
        <v>65</v>
      </c>
      <c r="D12" s="57" t="s">
        <v>22</v>
      </c>
      <c r="E12" s="58">
        <f aca="true" t="shared" si="0" ref="E12:E45">SUM(F12:V12)</f>
        <v>281</v>
      </c>
      <c r="F12" s="59">
        <v>50</v>
      </c>
      <c r="G12" s="60">
        <v>24</v>
      </c>
      <c r="H12" s="59">
        <v>29</v>
      </c>
      <c r="I12" s="59">
        <v>14</v>
      </c>
      <c r="J12" s="59">
        <v>11</v>
      </c>
      <c r="K12" s="60"/>
      <c r="L12" s="59">
        <v>11</v>
      </c>
      <c r="M12" s="59">
        <v>50</v>
      </c>
      <c r="N12" s="176">
        <v>6</v>
      </c>
      <c r="O12" s="59"/>
      <c r="P12" s="60">
        <v>50</v>
      </c>
      <c r="Q12" s="59">
        <v>36</v>
      </c>
      <c r="R12" s="62"/>
      <c r="S12" s="63"/>
      <c r="T12" s="64"/>
      <c r="U12" s="65"/>
      <c r="V12" s="57"/>
    </row>
    <row r="13" spans="1:22" s="23" customFormat="1" ht="12.75" customHeight="1">
      <c r="A13" s="29">
        <v>7</v>
      </c>
      <c r="B13" s="32">
        <v>3520015</v>
      </c>
      <c r="C13" s="56" t="s">
        <v>63</v>
      </c>
      <c r="D13" s="57" t="s">
        <v>28</v>
      </c>
      <c r="E13" s="58">
        <f>SUM(F13:T13)</f>
        <v>252</v>
      </c>
      <c r="F13" s="59">
        <v>3</v>
      </c>
      <c r="G13" s="60">
        <v>13</v>
      </c>
      <c r="H13" s="59">
        <v>60</v>
      </c>
      <c r="I13" s="59">
        <v>80</v>
      </c>
      <c r="J13" s="59">
        <v>4</v>
      </c>
      <c r="K13" s="60"/>
      <c r="L13" s="59">
        <v>50</v>
      </c>
      <c r="M13" s="59"/>
      <c r="N13" s="176">
        <v>36</v>
      </c>
      <c r="O13" s="59"/>
      <c r="P13" s="60"/>
      <c r="Q13" s="59">
        <v>6</v>
      </c>
      <c r="R13" s="62"/>
      <c r="S13" s="63"/>
      <c r="T13" s="64"/>
      <c r="U13" s="65"/>
      <c r="V13" s="57"/>
    </row>
    <row r="14" spans="1:22" s="23" customFormat="1" ht="12.75" customHeight="1">
      <c r="A14" s="29">
        <v>8</v>
      </c>
      <c r="B14" s="66">
        <v>3290236</v>
      </c>
      <c r="C14" s="56" t="s">
        <v>67</v>
      </c>
      <c r="D14" s="57" t="s">
        <v>16</v>
      </c>
      <c r="E14" s="58">
        <f>SUM(F14:V14)</f>
        <v>243</v>
      </c>
      <c r="F14" s="59">
        <v>0</v>
      </c>
      <c r="G14" s="60">
        <v>12</v>
      </c>
      <c r="H14" s="59">
        <v>16</v>
      </c>
      <c r="I14" s="59">
        <v>60</v>
      </c>
      <c r="J14" s="59">
        <v>1</v>
      </c>
      <c r="K14" s="60"/>
      <c r="L14" s="59">
        <v>45</v>
      </c>
      <c r="M14" s="59">
        <v>9</v>
      </c>
      <c r="N14" s="176">
        <v>100</v>
      </c>
      <c r="O14" s="59"/>
      <c r="P14" s="60"/>
      <c r="Q14" s="59"/>
      <c r="R14" s="62"/>
      <c r="S14" s="63"/>
      <c r="T14" s="64"/>
      <c r="U14" s="65"/>
      <c r="V14" s="57"/>
    </row>
    <row r="15" spans="1:22" s="23" customFormat="1" ht="12.75" customHeight="1">
      <c r="A15" s="24">
        <v>9</v>
      </c>
      <c r="B15" s="66">
        <v>3480463</v>
      </c>
      <c r="C15" s="56" t="s">
        <v>68</v>
      </c>
      <c r="D15" s="57" t="s">
        <v>14</v>
      </c>
      <c r="E15" s="58">
        <f t="shared" si="0"/>
        <v>230</v>
      </c>
      <c r="F15" s="59">
        <v>36</v>
      </c>
      <c r="G15" s="60">
        <v>60</v>
      </c>
      <c r="H15" s="59">
        <v>45</v>
      </c>
      <c r="I15" s="59"/>
      <c r="J15" s="59"/>
      <c r="K15" s="60"/>
      <c r="L15" s="59"/>
      <c r="M15" s="59"/>
      <c r="N15" s="176">
        <v>29</v>
      </c>
      <c r="O15" s="59"/>
      <c r="P15" s="60"/>
      <c r="Q15" s="59">
        <v>60</v>
      </c>
      <c r="R15" s="62"/>
      <c r="S15" s="63"/>
      <c r="T15" s="64"/>
      <c r="U15" s="65"/>
      <c r="V15" s="57"/>
    </row>
    <row r="16" spans="1:22" s="23" customFormat="1" ht="12.75" customHeight="1">
      <c r="A16" s="29">
        <v>10</v>
      </c>
      <c r="B16" s="67">
        <v>3480464</v>
      </c>
      <c r="C16" s="56" t="s">
        <v>64</v>
      </c>
      <c r="D16" s="57" t="s">
        <v>14</v>
      </c>
      <c r="E16" s="58">
        <f>SUM(F16:T16)</f>
        <v>227</v>
      </c>
      <c r="F16" s="59">
        <v>22</v>
      </c>
      <c r="G16" s="60">
        <v>100</v>
      </c>
      <c r="H16" s="59">
        <v>13</v>
      </c>
      <c r="I16" s="59"/>
      <c r="J16" s="59">
        <v>60</v>
      </c>
      <c r="K16" s="60"/>
      <c r="L16" s="59"/>
      <c r="M16" s="59"/>
      <c r="N16" s="176">
        <v>32</v>
      </c>
      <c r="O16" s="59"/>
      <c r="P16" s="60"/>
      <c r="Q16" s="59"/>
      <c r="R16" s="62"/>
      <c r="S16" s="63"/>
      <c r="T16" s="64"/>
      <c r="U16" s="65"/>
      <c r="V16" s="57"/>
    </row>
    <row r="17" spans="1:22" s="23" customFormat="1" ht="12.75" customHeight="1">
      <c r="A17" s="29">
        <v>11</v>
      </c>
      <c r="B17" s="66">
        <v>3290300</v>
      </c>
      <c r="C17" s="56" t="s">
        <v>69</v>
      </c>
      <c r="D17" s="57" t="s">
        <v>16</v>
      </c>
      <c r="E17" s="58">
        <f t="shared" si="0"/>
        <v>187</v>
      </c>
      <c r="F17" s="59">
        <v>60</v>
      </c>
      <c r="G17" s="60">
        <v>14</v>
      </c>
      <c r="H17" s="59">
        <v>18</v>
      </c>
      <c r="I17" s="59">
        <v>5</v>
      </c>
      <c r="J17" s="59">
        <v>32</v>
      </c>
      <c r="K17" s="60"/>
      <c r="L17" s="59"/>
      <c r="M17" s="59"/>
      <c r="N17" s="176"/>
      <c r="O17" s="59"/>
      <c r="P17" s="60">
        <v>26</v>
      </c>
      <c r="Q17" s="59">
        <v>32</v>
      </c>
      <c r="R17" s="62"/>
      <c r="S17" s="63"/>
      <c r="T17" s="64"/>
      <c r="U17" s="65"/>
      <c r="V17" s="57"/>
    </row>
    <row r="18" spans="1:22" s="23" customFormat="1" ht="12.75" customHeight="1">
      <c r="A18" s="24">
        <v>12</v>
      </c>
      <c r="B18" s="32">
        <v>3500123</v>
      </c>
      <c r="C18" s="56" t="s">
        <v>70</v>
      </c>
      <c r="D18" s="57" t="s">
        <v>22</v>
      </c>
      <c r="E18" s="58">
        <f t="shared" si="0"/>
        <v>179</v>
      </c>
      <c r="F18" s="59">
        <v>32</v>
      </c>
      <c r="G18" s="60">
        <v>15</v>
      </c>
      <c r="H18" s="59">
        <v>20</v>
      </c>
      <c r="I18" s="59">
        <v>7</v>
      </c>
      <c r="J18" s="59">
        <v>18</v>
      </c>
      <c r="K18" s="60"/>
      <c r="L18" s="59"/>
      <c r="M18" s="59">
        <v>36</v>
      </c>
      <c r="N18" s="176">
        <v>7</v>
      </c>
      <c r="O18" s="59"/>
      <c r="P18" s="60">
        <v>20</v>
      </c>
      <c r="Q18" s="59">
        <v>24</v>
      </c>
      <c r="R18" s="62"/>
      <c r="S18" s="63"/>
      <c r="T18" s="64"/>
      <c r="U18" s="65"/>
      <c r="V18" s="57"/>
    </row>
    <row r="19" spans="1:22" s="23" customFormat="1" ht="12.75" customHeight="1">
      <c r="A19" s="29">
        <v>13</v>
      </c>
      <c r="B19" s="32">
        <v>3190044</v>
      </c>
      <c r="C19" s="56" t="s">
        <v>66</v>
      </c>
      <c r="D19" s="57" t="s">
        <v>24</v>
      </c>
      <c r="E19" s="58">
        <f t="shared" si="0"/>
        <v>157</v>
      </c>
      <c r="F19" s="59">
        <v>29</v>
      </c>
      <c r="G19" s="60">
        <v>26</v>
      </c>
      <c r="H19" s="59">
        <v>22</v>
      </c>
      <c r="I19" s="59">
        <v>6</v>
      </c>
      <c r="J19" s="59">
        <v>29</v>
      </c>
      <c r="K19" s="60"/>
      <c r="L19" s="59"/>
      <c r="M19" s="59">
        <v>45</v>
      </c>
      <c r="N19" s="176"/>
      <c r="O19" s="59"/>
      <c r="P19" s="60"/>
      <c r="Q19" s="59"/>
      <c r="R19" s="62"/>
      <c r="S19" s="63"/>
      <c r="T19" s="64"/>
      <c r="U19" s="65"/>
      <c r="V19" s="68"/>
    </row>
    <row r="20" spans="1:22" s="23" customFormat="1" ht="12.75" customHeight="1">
      <c r="A20" s="29">
        <v>14</v>
      </c>
      <c r="B20" s="66">
        <v>3200176</v>
      </c>
      <c r="C20" s="56" t="s">
        <v>411</v>
      </c>
      <c r="D20" s="57" t="s">
        <v>18</v>
      </c>
      <c r="E20" s="58">
        <f t="shared" si="0"/>
        <v>155</v>
      </c>
      <c r="F20" s="59">
        <v>14</v>
      </c>
      <c r="G20" s="60">
        <v>20</v>
      </c>
      <c r="H20" s="59">
        <v>32</v>
      </c>
      <c r="I20" s="59">
        <v>9</v>
      </c>
      <c r="J20" s="59">
        <v>6</v>
      </c>
      <c r="K20" s="60"/>
      <c r="L20" s="59">
        <v>9</v>
      </c>
      <c r="M20" s="59">
        <v>29</v>
      </c>
      <c r="N20" s="176">
        <v>14</v>
      </c>
      <c r="O20" s="59"/>
      <c r="P20" s="60">
        <v>9</v>
      </c>
      <c r="Q20" s="59">
        <v>13</v>
      </c>
      <c r="R20" s="62"/>
      <c r="S20" s="63"/>
      <c r="T20" s="64"/>
      <c r="U20" s="65"/>
      <c r="V20" s="57"/>
    </row>
    <row r="21" spans="1:22" s="23" customFormat="1" ht="12.75" customHeight="1">
      <c r="A21" s="24">
        <v>15</v>
      </c>
      <c r="B21" s="32">
        <v>3420453</v>
      </c>
      <c r="C21" s="56" t="s">
        <v>74</v>
      </c>
      <c r="D21" s="57" t="s">
        <v>20</v>
      </c>
      <c r="E21" s="58">
        <f t="shared" si="0"/>
        <v>151</v>
      </c>
      <c r="F21" s="59">
        <v>0</v>
      </c>
      <c r="G21" s="60">
        <v>11</v>
      </c>
      <c r="H21" s="59">
        <v>36</v>
      </c>
      <c r="I21" s="59"/>
      <c r="J21" s="59"/>
      <c r="K21" s="60"/>
      <c r="L21" s="60">
        <v>36</v>
      </c>
      <c r="M21" s="59"/>
      <c r="N21" s="176">
        <v>60</v>
      </c>
      <c r="O21" s="59"/>
      <c r="P21" s="60">
        <v>8</v>
      </c>
      <c r="Q21" s="59"/>
      <c r="R21" s="62"/>
      <c r="S21" s="63"/>
      <c r="T21" s="64"/>
      <c r="U21" s="65"/>
      <c r="V21" s="57"/>
    </row>
    <row r="22" spans="1:22" s="23" customFormat="1" ht="12.75" customHeight="1">
      <c r="A22" s="29">
        <v>16</v>
      </c>
      <c r="B22" s="32">
        <v>3480969</v>
      </c>
      <c r="C22" s="56" t="s">
        <v>83</v>
      </c>
      <c r="D22" s="57" t="s">
        <v>14</v>
      </c>
      <c r="E22" s="58">
        <f t="shared" si="0"/>
        <v>142</v>
      </c>
      <c r="F22" s="59">
        <v>26</v>
      </c>
      <c r="G22" s="60">
        <v>5</v>
      </c>
      <c r="H22" s="59">
        <v>11</v>
      </c>
      <c r="I22" s="59"/>
      <c r="J22" s="59"/>
      <c r="K22" s="60"/>
      <c r="L22" s="59"/>
      <c r="M22" s="59"/>
      <c r="N22" s="176"/>
      <c r="O22" s="59"/>
      <c r="P22" s="60">
        <v>100</v>
      </c>
      <c r="Q22" s="59"/>
      <c r="R22" s="62"/>
      <c r="S22" s="63"/>
      <c r="T22" s="64"/>
      <c r="U22" s="65"/>
      <c r="V22" s="57"/>
    </row>
    <row r="23" spans="1:22" s="23" customFormat="1" ht="12.75" customHeight="1">
      <c r="A23" s="29">
        <v>17</v>
      </c>
      <c r="B23" s="66">
        <v>3290185</v>
      </c>
      <c r="C23" s="56" t="s">
        <v>71</v>
      </c>
      <c r="D23" s="57" t="s">
        <v>16</v>
      </c>
      <c r="E23" s="58">
        <f t="shared" si="0"/>
        <v>137</v>
      </c>
      <c r="F23" s="59">
        <v>45</v>
      </c>
      <c r="G23" s="60">
        <v>18</v>
      </c>
      <c r="H23" s="59">
        <v>24</v>
      </c>
      <c r="I23" s="59">
        <v>20</v>
      </c>
      <c r="J23" s="59">
        <v>7</v>
      </c>
      <c r="K23" s="60"/>
      <c r="L23" s="59"/>
      <c r="M23" s="59"/>
      <c r="N23" s="176">
        <v>10</v>
      </c>
      <c r="O23" s="59"/>
      <c r="P23" s="60">
        <v>13</v>
      </c>
      <c r="Q23" s="59"/>
      <c r="R23" s="62"/>
      <c r="S23" s="63"/>
      <c r="T23" s="64"/>
      <c r="U23" s="65"/>
      <c r="V23" s="57"/>
    </row>
    <row r="24" spans="1:22" s="23" customFormat="1" ht="12.75" customHeight="1">
      <c r="A24" s="24">
        <v>18</v>
      </c>
      <c r="B24" s="32">
        <v>3190134</v>
      </c>
      <c r="C24" s="56" t="s">
        <v>73</v>
      </c>
      <c r="D24" s="57" t="s">
        <v>24</v>
      </c>
      <c r="E24" s="58">
        <f t="shared" si="0"/>
        <v>133</v>
      </c>
      <c r="F24" s="59"/>
      <c r="G24" s="60"/>
      <c r="H24" s="59"/>
      <c r="I24" s="59">
        <v>45</v>
      </c>
      <c r="J24" s="59">
        <v>22</v>
      </c>
      <c r="K24" s="60"/>
      <c r="L24" s="59"/>
      <c r="M24" s="59">
        <v>22</v>
      </c>
      <c r="N24" s="176">
        <v>40</v>
      </c>
      <c r="O24" s="59"/>
      <c r="P24" s="60"/>
      <c r="Q24" s="59">
        <v>4</v>
      </c>
      <c r="R24" s="62"/>
      <c r="S24" s="63"/>
      <c r="T24" s="64"/>
      <c r="U24" s="65"/>
      <c r="V24" s="68"/>
    </row>
    <row r="25" spans="1:22" s="23" customFormat="1" ht="12.75" customHeight="1">
      <c r="A25" s="29">
        <v>19</v>
      </c>
      <c r="B25" s="67">
        <v>1161284</v>
      </c>
      <c r="C25" s="56" t="s">
        <v>79</v>
      </c>
      <c r="D25" s="57" t="s">
        <v>22</v>
      </c>
      <c r="E25" s="58">
        <f t="shared" si="0"/>
        <v>123</v>
      </c>
      <c r="F25" s="59"/>
      <c r="G25" s="60"/>
      <c r="H25" s="59"/>
      <c r="I25" s="59">
        <v>50</v>
      </c>
      <c r="J25" s="59">
        <v>12</v>
      </c>
      <c r="K25" s="60"/>
      <c r="L25" s="59"/>
      <c r="M25" s="59"/>
      <c r="N25" s="176">
        <v>50</v>
      </c>
      <c r="O25" s="59"/>
      <c r="P25" s="60">
        <v>11</v>
      </c>
      <c r="Q25" s="59"/>
      <c r="R25" s="62"/>
      <c r="S25" s="63"/>
      <c r="T25" s="64"/>
      <c r="U25" s="65"/>
      <c r="V25" s="57"/>
    </row>
    <row r="26" spans="1:22" s="23" customFormat="1" ht="12.75" customHeight="1">
      <c r="A26" s="29">
        <v>20</v>
      </c>
      <c r="B26" s="32">
        <v>1067291</v>
      </c>
      <c r="C26" s="56" t="s">
        <v>140</v>
      </c>
      <c r="D26" s="57" t="s">
        <v>16</v>
      </c>
      <c r="E26" s="58">
        <f t="shared" si="0"/>
        <v>105</v>
      </c>
      <c r="F26" s="59"/>
      <c r="G26" s="60"/>
      <c r="H26" s="59"/>
      <c r="I26" s="59"/>
      <c r="J26" s="59"/>
      <c r="K26" s="60"/>
      <c r="L26" s="59"/>
      <c r="M26" s="59"/>
      <c r="N26" s="176"/>
      <c r="O26" s="59"/>
      <c r="P26" s="60">
        <v>60</v>
      </c>
      <c r="Q26" s="59">
        <v>45</v>
      </c>
      <c r="R26" s="62"/>
      <c r="S26" s="63"/>
      <c r="T26" s="64"/>
      <c r="U26" s="65"/>
      <c r="V26" s="68"/>
    </row>
    <row r="27" spans="1:22" s="23" customFormat="1" ht="12.75" customHeight="1">
      <c r="A27" s="24">
        <v>21</v>
      </c>
      <c r="B27" s="66">
        <v>3420772</v>
      </c>
      <c r="C27" s="56" t="s">
        <v>75</v>
      </c>
      <c r="D27" s="57" t="s">
        <v>20</v>
      </c>
      <c r="E27" s="58">
        <f t="shared" si="0"/>
        <v>104</v>
      </c>
      <c r="F27" s="59"/>
      <c r="G27" s="60"/>
      <c r="H27" s="59"/>
      <c r="I27" s="59"/>
      <c r="J27" s="59"/>
      <c r="K27" s="60"/>
      <c r="L27" s="59">
        <v>80</v>
      </c>
      <c r="M27" s="59"/>
      <c r="N27" s="176">
        <v>24</v>
      </c>
      <c r="O27" s="59"/>
      <c r="P27" s="60"/>
      <c r="Q27" s="59"/>
      <c r="R27" s="62"/>
      <c r="S27" s="63"/>
      <c r="T27" s="64"/>
      <c r="U27" s="65"/>
      <c r="V27" s="57"/>
    </row>
    <row r="28" spans="1:22" s="23" customFormat="1" ht="12.75" customHeight="1">
      <c r="A28" s="29">
        <v>22</v>
      </c>
      <c r="B28" s="32">
        <v>3200012</v>
      </c>
      <c r="C28" s="56" t="s">
        <v>72</v>
      </c>
      <c r="D28" s="57" t="s">
        <v>18</v>
      </c>
      <c r="E28" s="58">
        <f t="shared" si="0"/>
        <v>96</v>
      </c>
      <c r="F28" s="59"/>
      <c r="G28" s="60"/>
      <c r="H28" s="59"/>
      <c r="I28" s="59">
        <v>16</v>
      </c>
      <c r="J28" s="59">
        <v>80</v>
      </c>
      <c r="K28" s="60"/>
      <c r="L28" s="59"/>
      <c r="M28" s="59"/>
      <c r="N28" s="176"/>
      <c r="O28" s="59"/>
      <c r="P28" s="60"/>
      <c r="Q28" s="59"/>
      <c r="R28" s="62"/>
      <c r="S28" s="63"/>
      <c r="T28" s="64"/>
      <c r="U28" s="65"/>
      <c r="V28" s="68"/>
    </row>
    <row r="29" spans="1:22" s="23" customFormat="1" ht="12.75" customHeight="1">
      <c r="A29" s="29">
        <v>23</v>
      </c>
      <c r="B29" s="67">
        <v>3500073</v>
      </c>
      <c r="C29" s="56" t="s">
        <v>77</v>
      </c>
      <c r="D29" s="57" t="s">
        <v>22</v>
      </c>
      <c r="E29" s="58">
        <f t="shared" si="0"/>
        <v>84</v>
      </c>
      <c r="F29" s="59">
        <v>24</v>
      </c>
      <c r="G29" s="60">
        <v>8</v>
      </c>
      <c r="H29" s="59">
        <v>9</v>
      </c>
      <c r="I29" s="59"/>
      <c r="J29" s="59">
        <v>8</v>
      </c>
      <c r="K29" s="60"/>
      <c r="L29" s="59"/>
      <c r="M29" s="59">
        <v>24</v>
      </c>
      <c r="N29" s="176"/>
      <c r="O29" s="59"/>
      <c r="P29" s="60"/>
      <c r="Q29" s="59">
        <v>11</v>
      </c>
      <c r="R29" s="62"/>
      <c r="S29" s="63"/>
      <c r="T29" s="64"/>
      <c r="U29" s="65"/>
      <c r="V29" s="57"/>
    </row>
    <row r="30" spans="1:22" s="23" customFormat="1" ht="12.75" customHeight="1">
      <c r="A30" s="24">
        <v>24</v>
      </c>
      <c r="B30" s="32">
        <v>1223849</v>
      </c>
      <c r="C30" s="56" t="s">
        <v>138</v>
      </c>
      <c r="D30" s="57" t="s">
        <v>16</v>
      </c>
      <c r="E30" s="58">
        <f t="shared" si="0"/>
        <v>80</v>
      </c>
      <c r="F30" s="59"/>
      <c r="G30" s="60"/>
      <c r="H30" s="59"/>
      <c r="I30" s="59"/>
      <c r="J30" s="59"/>
      <c r="K30" s="60"/>
      <c r="L30" s="59"/>
      <c r="M30" s="59"/>
      <c r="N30" s="176"/>
      <c r="O30" s="59"/>
      <c r="P30" s="60"/>
      <c r="Q30" s="59">
        <v>80</v>
      </c>
      <c r="R30" s="62"/>
      <c r="S30" s="63"/>
      <c r="T30" s="64"/>
      <c r="U30" s="65"/>
      <c r="V30" s="57"/>
    </row>
    <row r="31" spans="1:22" s="23" customFormat="1" ht="12.75" customHeight="1">
      <c r="A31" s="29">
        <v>25</v>
      </c>
      <c r="B31" s="32">
        <v>1348591</v>
      </c>
      <c r="C31" s="56" t="s">
        <v>76</v>
      </c>
      <c r="D31" s="57" t="s">
        <v>16</v>
      </c>
      <c r="E31" s="58">
        <f t="shared" si="0"/>
        <v>73</v>
      </c>
      <c r="F31" s="59">
        <v>16</v>
      </c>
      <c r="G31" s="60">
        <v>32</v>
      </c>
      <c r="H31" s="59">
        <v>12</v>
      </c>
      <c r="I31" s="59"/>
      <c r="J31" s="59">
        <v>13</v>
      </c>
      <c r="K31" s="60"/>
      <c r="L31" s="59"/>
      <c r="M31" s="59"/>
      <c r="N31" s="176"/>
      <c r="O31" s="59"/>
      <c r="P31" s="60"/>
      <c r="Q31" s="59"/>
      <c r="R31" s="62"/>
      <c r="S31" s="63"/>
      <c r="T31" s="64"/>
      <c r="U31" s="65"/>
      <c r="V31" s="57"/>
    </row>
    <row r="32" spans="1:22" s="23" customFormat="1" ht="12.75" customHeight="1">
      <c r="A32" s="29">
        <v>26</v>
      </c>
      <c r="B32" s="32">
        <v>3480362</v>
      </c>
      <c r="C32" s="56" t="s">
        <v>156</v>
      </c>
      <c r="D32" s="57" t="s">
        <v>14</v>
      </c>
      <c r="E32" s="58">
        <f t="shared" si="0"/>
        <v>68</v>
      </c>
      <c r="F32" s="59"/>
      <c r="G32" s="60"/>
      <c r="H32" s="59"/>
      <c r="I32" s="59"/>
      <c r="J32" s="59"/>
      <c r="K32" s="60"/>
      <c r="L32" s="59"/>
      <c r="M32" s="59"/>
      <c r="N32" s="176">
        <v>26</v>
      </c>
      <c r="O32" s="59"/>
      <c r="P32" s="60">
        <v>22</v>
      </c>
      <c r="Q32" s="59">
        <v>20</v>
      </c>
      <c r="R32" s="62"/>
      <c r="S32" s="63"/>
      <c r="T32" s="64"/>
      <c r="U32" s="65"/>
      <c r="V32" s="68"/>
    </row>
    <row r="33" spans="1:22" s="23" customFormat="1" ht="12.75" customHeight="1">
      <c r="A33" s="24">
        <v>27</v>
      </c>
      <c r="B33" s="32">
        <v>3480459</v>
      </c>
      <c r="C33" s="56" t="s">
        <v>78</v>
      </c>
      <c r="D33" s="57" t="s">
        <v>14</v>
      </c>
      <c r="E33" s="58">
        <f t="shared" si="0"/>
        <v>66</v>
      </c>
      <c r="F33" s="59">
        <v>20</v>
      </c>
      <c r="G33" s="60">
        <v>36</v>
      </c>
      <c r="H33" s="59">
        <v>10</v>
      </c>
      <c r="I33" s="59"/>
      <c r="J33" s="59"/>
      <c r="K33" s="60"/>
      <c r="L33" s="59"/>
      <c r="M33" s="59"/>
      <c r="N33" s="176"/>
      <c r="O33" s="59"/>
      <c r="P33" s="60"/>
      <c r="Q33" s="59"/>
      <c r="R33" s="62"/>
      <c r="S33" s="63"/>
      <c r="T33" s="64"/>
      <c r="U33" s="65"/>
      <c r="V33" s="57"/>
    </row>
    <row r="34" spans="1:22" s="23" customFormat="1" ht="12.75" customHeight="1">
      <c r="A34" s="29">
        <v>28</v>
      </c>
      <c r="B34" s="66">
        <v>3480699</v>
      </c>
      <c r="C34" s="56" t="s">
        <v>375</v>
      </c>
      <c r="D34" s="57" t="s">
        <v>14</v>
      </c>
      <c r="E34" s="58">
        <f t="shared" si="0"/>
        <v>62</v>
      </c>
      <c r="F34" s="59"/>
      <c r="G34" s="60"/>
      <c r="H34" s="59"/>
      <c r="I34" s="59"/>
      <c r="J34" s="59"/>
      <c r="K34" s="60"/>
      <c r="L34" s="59"/>
      <c r="M34" s="59"/>
      <c r="N34" s="176"/>
      <c r="O34" s="59"/>
      <c r="P34" s="60">
        <v>40</v>
      </c>
      <c r="Q34" s="59">
        <v>22</v>
      </c>
      <c r="R34" s="62"/>
      <c r="S34" s="63"/>
      <c r="T34" s="64"/>
      <c r="U34" s="65"/>
      <c r="V34" s="68"/>
    </row>
    <row r="35" spans="1:22" s="23" customFormat="1" ht="12.75" customHeight="1">
      <c r="A35" s="29">
        <v>28</v>
      </c>
      <c r="B35" s="33">
        <v>3430056</v>
      </c>
      <c r="C35" s="70" t="s">
        <v>358</v>
      </c>
      <c r="D35" s="71" t="s">
        <v>189</v>
      </c>
      <c r="E35" s="58">
        <f t="shared" si="0"/>
        <v>62</v>
      </c>
      <c r="F35" s="60"/>
      <c r="G35" s="60"/>
      <c r="H35" s="59"/>
      <c r="I35" s="59"/>
      <c r="J35" s="59"/>
      <c r="K35" s="60"/>
      <c r="L35" s="59"/>
      <c r="M35" s="59"/>
      <c r="N35" s="176">
        <v>2</v>
      </c>
      <c r="O35" s="59"/>
      <c r="P35" s="60">
        <v>10</v>
      </c>
      <c r="Q35" s="59">
        <v>50</v>
      </c>
      <c r="R35" s="62"/>
      <c r="S35" s="63"/>
      <c r="T35" s="64"/>
      <c r="U35" s="65"/>
      <c r="V35" s="68"/>
    </row>
    <row r="36" spans="1:22" s="23" customFormat="1" ht="12.75" customHeight="1">
      <c r="A36" s="24">
        <v>30</v>
      </c>
      <c r="B36" s="66">
        <v>3500330</v>
      </c>
      <c r="C36" s="56" t="s">
        <v>80</v>
      </c>
      <c r="D36" s="57" t="s">
        <v>22</v>
      </c>
      <c r="E36" s="58">
        <f t="shared" si="0"/>
        <v>60</v>
      </c>
      <c r="F36" s="59"/>
      <c r="G36" s="60"/>
      <c r="H36" s="59"/>
      <c r="I36" s="59"/>
      <c r="J36" s="59"/>
      <c r="K36" s="60"/>
      <c r="L36" s="59">
        <v>60</v>
      </c>
      <c r="M36" s="59"/>
      <c r="N36" s="176"/>
      <c r="O36" s="59"/>
      <c r="P36" s="60"/>
      <c r="Q36" s="59"/>
      <c r="R36" s="62"/>
      <c r="S36" s="63"/>
      <c r="T36" s="64"/>
      <c r="U36" s="65"/>
      <c r="V36" s="68"/>
    </row>
    <row r="37" spans="1:22" s="23" customFormat="1" ht="12.75" customHeight="1">
      <c r="A37" s="29">
        <v>31</v>
      </c>
      <c r="B37" s="32">
        <v>3200191</v>
      </c>
      <c r="C37" s="56" t="s">
        <v>87</v>
      </c>
      <c r="D37" s="57" t="s">
        <v>18</v>
      </c>
      <c r="E37" s="58">
        <f t="shared" si="0"/>
        <v>55</v>
      </c>
      <c r="F37" s="59"/>
      <c r="G37" s="60"/>
      <c r="H37" s="59"/>
      <c r="I37" s="59">
        <v>29</v>
      </c>
      <c r="J37" s="59"/>
      <c r="K37" s="60"/>
      <c r="L37" s="59">
        <v>10</v>
      </c>
      <c r="M37" s="59"/>
      <c r="N37" s="176">
        <v>16</v>
      </c>
      <c r="O37" s="59"/>
      <c r="P37" s="60"/>
      <c r="Q37" s="59"/>
      <c r="R37" s="62"/>
      <c r="S37" s="63"/>
      <c r="T37" s="64"/>
      <c r="U37" s="65"/>
      <c r="V37" s="57"/>
    </row>
    <row r="38" spans="1:22" s="23" customFormat="1" ht="12.75" customHeight="1">
      <c r="A38" s="29">
        <v>31</v>
      </c>
      <c r="B38" s="32">
        <v>3190026</v>
      </c>
      <c r="C38" s="56" t="s">
        <v>91</v>
      </c>
      <c r="D38" s="57" t="s">
        <v>24</v>
      </c>
      <c r="E38" s="58">
        <f t="shared" si="0"/>
        <v>55</v>
      </c>
      <c r="F38" s="59"/>
      <c r="G38" s="60"/>
      <c r="H38" s="59"/>
      <c r="I38" s="59">
        <v>22</v>
      </c>
      <c r="J38" s="59">
        <v>10</v>
      </c>
      <c r="K38" s="60"/>
      <c r="L38" s="59"/>
      <c r="M38" s="59"/>
      <c r="N38" s="176">
        <v>22</v>
      </c>
      <c r="O38" s="59"/>
      <c r="P38" s="60"/>
      <c r="Q38" s="59">
        <v>1</v>
      </c>
      <c r="R38" s="62"/>
      <c r="S38" s="63"/>
      <c r="T38" s="64"/>
      <c r="U38" s="65"/>
      <c r="V38" s="68"/>
    </row>
    <row r="39" spans="1:22" s="23" customFormat="1" ht="12.75" customHeight="1">
      <c r="A39" s="24">
        <v>31</v>
      </c>
      <c r="B39" s="32">
        <v>3690003</v>
      </c>
      <c r="C39" s="56" t="s">
        <v>396</v>
      </c>
      <c r="D39" s="57" t="s">
        <v>354</v>
      </c>
      <c r="E39" s="58">
        <f t="shared" si="0"/>
        <v>55</v>
      </c>
      <c r="F39" s="59"/>
      <c r="G39" s="60"/>
      <c r="H39" s="59"/>
      <c r="I39" s="59"/>
      <c r="J39" s="59"/>
      <c r="K39" s="60"/>
      <c r="L39" s="59"/>
      <c r="M39" s="59"/>
      <c r="N39" s="176"/>
      <c r="O39" s="59"/>
      <c r="P39" s="60">
        <v>29</v>
      </c>
      <c r="Q39" s="60">
        <v>26</v>
      </c>
      <c r="R39" s="62"/>
      <c r="S39" s="64"/>
      <c r="T39" s="64"/>
      <c r="U39" s="65"/>
      <c r="V39" s="68"/>
    </row>
    <row r="40" spans="1:22" s="23" customFormat="1" ht="12.75" customHeight="1">
      <c r="A40" s="29">
        <v>34</v>
      </c>
      <c r="B40" s="32">
        <v>3190133</v>
      </c>
      <c r="C40" s="56" t="s">
        <v>88</v>
      </c>
      <c r="D40" s="57" t="s">
        <v>24</v>
      </c>
      <c r="E40" s="58">
        <f t="shared" si="0"/>
        <v>49</v>
      </c>
      <c r="F40" s="59">
        <v>7</v>
      </c>
      <c r="G40" s="60">
        <v>22</v>
      </c>
      <c r="H40" s="59">
        <v>8</v>
      </c>
      <c r="I40" s="59"/>
      <c r="J40" s="59"/>
      <c r="K40" s="60"/>
      <c r="L40" s="59"/>
      <c r="M40" s="59"/>
      <c r="N40" s="176">
        <v>4</v>
      </c>
      <c r="O40" s="59"/>
      <c r="P40" s="60">
        <v>3</v>
      </c>
      <c r="Q40" s="59">
        <v>5</v>
      </c>
      <c r="R40" s="62"/>
      <c r="S40" s="63"/>
      <c r="T40" s="64"/>
      <c r="U40" s="65"/>
      <c r="V40" s="68"/>
    </row>
    <row r="41" spans="1:22" s="23" customFormat="1" ht="12.75" customHeight="1">
      <c r="A41" s="29">
        <v>35</v>
      </c>
      <c r="B41" s="66">
        <v>1347039</v>
      </c>
      <c r="C41" s="56" t="s">
        <v>81</v>
      </c>
      <c r="D41" s="57" t="s">
        <v>18</v>
      </c>
      <c r="E41" s="58">
        <f t="shared" si="0"/>
        <v>48</v>
      </c>
      <c r="F41" s="59"/>
      <c r="G41" s="60"/>
      <c r="H41" s="59"/>
      <c r="I41" s="59">
        <v>8</v>
      </c>
      <c r="J41" s="59">
        <v>40</v>
      </c>
      <c r="K41" s="60"/>
      <c r="L41" s="59"/>
      <c r="M41" s="59"/>
      <c r="N41" s="176"/>
      <c r="O41" s="59"/>
      <c r="P41" s="60"/>
      <c r="Q41" s="59"/>
      <c r="R41" s="62"/>
      <c r="S41" s="63"/>
      <c r="T41" s="64"/>
      <c r="U41" s="65"/>
      <c r="V41" s="57"/>
    </row>
    <row r="42" spans="1:22" s="23" customFormat="1" ht="12.75" customHeight="1">
      <c r="A42" s="24">
        <v>35</v>
      </c>
      <c r="B42" s="66">
        <v>3480494</v>
      </c>
      <c r="C42" s="56" t="s">
        <v>97</v>
      </c>
      <c r="D42" s="57" t="s">
        <v>14</v>
      </c>
      <c r="E42" s="58">
        <f t="shared" si="0"/>
        <v>48</v>
      </c>
      <c r="F42" s="59">
        <v>10</v>
      </c>
      <c r="G42" s="60">
        <v>4</v>
      </c>
      <c r="H42" s="59">
        <v>14</v>
      </c>
      <c r="I42" s="59"/>
      <c r="J42" s="59"/>
      <c r="K42" s="60"/>
      <c r="L42" s="59"/>
      <c r="M42" s="59"/>
      <c r="N42" s="176">
        <v>20</v>
      </c>
      <c r="O42" s="59"/>
      <c r="P42" s="60"/>
      <c r="Q42" s="59"/>
      <c r="R42" s="62"/>
      <c r="S42" s="63"/>
      <c r="T42" s="64"/>
      <c r="U42" s="65"/>
      <c r="V42" s="57"/>
    </row>
    <row r="43" spans="1:22" s="23" customFormat="1" ht="12.75" customHeight="1">
      <c r="A43" s="29">
        <v>37</v>
      </c>
      <c r="B43" s="32">
        <v>3290376</v>
      </c>
      <c r="C43" s="56" t="s">
        <v>82</v>
      </c>
      <c r="D43" s="57" t="s">
        <v>16</v>
      </c>
      <c r="E43" s="58">
        <f t="shared" si="0"/>
        <v>43</v>
      </c>
      <c r="F43" s="59">
        <v>18</v>
      </c>
      <c r="G43" s="60">
        <v>16</v>
      </c>
      <c r="H43" s="59">
        <v>7</v>
      </c>
      <c r="I43" s="59"/>
      <c r="J43" s="59">
        <v>2</v>
      </c>
      <c r="K43" s="60"/>
      <c r="L43" s="59"/>
      <c r="M43" s="59"/>
      <c r="N43" s="176"/>
      <c r="O43" s="59"/>
      <c r="P43" s="60"/>
      <c r="Q43" s="59"/>
      <c r="R43" s="62"/>
      <c r="S43" s="63"/>
      <c r="T43" s="64"/>
      <c r="U43" s="65"/>
      <c r="V43" s="57"/>
    </row>
    <row r="44" spans="1:22" s="23" customFormat="1" ht="12.75" customHeight="1">
      <c r="A44" s="29">
        <v>37</v>
      </c>
      <c r="B44" s="66">
        <v>3200200</v>
      </c>
      <c r="C44" s="56" t="s">
        <v>98</v>
      </c>
      <c r="D44" s="57" t="s">
        <v>18</v>
      </c>
      <c r="E44" s="58">
        <f t="shared" si="0"/>
        <v>43</v>
      </c>
      <c r="F44" s="59">
        <v>15</v>
      </c>
      <c r="G44" s="60">
        <v>7</v>
      </c>
      <c r="H44" s="59">
        <v>4</v>
      </c>
      <c r="I44" s="59"/>
      <c r="J44" s="59"/>
      <c r="K44" s="60"/>
      <c r="L44" s="59"/>
      <c r="M44" s="59"/>
      <c r="N44" s="176"/>
      <c r="O44" s="59"/>
      <c r="P44" s="60">
        <v>7</v>
      </c>
      <c r="Q44" s="59">
        <v>10</v>
      </c>
      <c r="R44" s="62"/>
      <c r="S44" s="63"/>
      <c r="T44" s="64"/>
      <c r="U44" s="65"/>
      <c r="V44" s="68"/>
    </row>
    <row r="45" spans="1:22" s="23" customFormat="1" ht="12.75" customHeight="1">
      <c r="A45" s="24">
        <v>39</v>
      </c>
      <c r="B45" s="66">
        <v>3420363</v>
      </c>
      <c r="C45" s="56" t="s">
        <v>84</v>
      </c>
      <c r="D45" s="57" t="s">
        <v>20</v>
      </c>
      <c r="E45" s="58">
        <f t="shared" si="0"/>
        <v>41</v>
      </c>
      <c r="F45" s="59"/>
      <c r="G45" s="60"/>
      <c r="H45" s="59"/>
      <c r="I45" s="59"/>
      <c r="J45" s="59"/>
      <c r="K45" s="60"/>
      <c r="L45" s="59">
        <v>24</v>
      </c>
      <c r="M45" s="59">
        <v>17</v>
      </c>
      <c r="N45" s="176"/>
      <c r="O45" s="59"/>
      <c r="P45" s="60"/>
      <c r="Q45" s="59"/>
      <c r="R45" s="62"/>
      <c r="S45" s="63"/>
      <c r="T45" s="64"/>
      <c r="U45" s="65"/>
      <c r="V45" s="68"/>
    </row>
    <row r="46" spans="1:22" s="23" customFormat="1" ht="12.75" customHeight="1">
      <c r="A46" s="29">
        <v>39</v>
      </c>
      <c r="B46" s="66">
        <v>1363820</v>
      </c>
      <c r="C46" s="56" t="s">
        <v>85</v>
      </c>
      <c r="D46" s="57" t="s">
        <v>38</v>
      </c>
      <c r="E46" s="58">
        <f aca="true" t="shared" si="1" ref="E46:E77">SUM(F46:V46)</f>
        <v>41</v>
      </c>
      <c r="F46" s="59"/>
      <c r="G46" s="60"/>
      <c r="H46" s="59"/>
      <c r="I46" s="59"/>
      <c r="J46" s="59"/>
      <c r="K46" s="60"/>
      <c r="L46" s="59">
        <v>1</v>
      </c>
      <c r="M46" s="59">
        <v>40</v>
      </c>
      <c r="N46" s="176"/>
      <c r="O46" s="59"/>
      <c r="P46" s="60"/>
      <c r="Q46" s="59"/>
      <c r="R46" s="62"/>
      <c r="S46" s="63"/>
      <c r="T46" s="64"/>
      <c r="U46" s="65"/>
      <c r="V46" s="68"/>
    </row>
    <row r="47" spans="1:22" s="23" customFormat="1" ht="12.75" customHeight="1">
      <c r="A47" s="29">
        <v>39</v>
      </c>
      <c r="B47" s="32">
        <v>3200181</v>
      </c>
      <c r="C47" s="56" t="s">
        <v>104</v>
      </c>
      <c r="D47" s="57" t="s">
        <v>18</v>
      </c>
      <c r="E47" s="58">
        <f t="shared" si="1"/>
        <v>41</v>
      </c>
      <c r="F47" s="59"/>
      <c r="G47" s="60"/>
      <c r="H47" s="59"/>
      <c r="I47" s="59">
        <v>2</v>
      </c>
      <c r="J47" s="59">
        <v>3</v>
      </c>
      <c r="K47" s="60"/>
      <c r="L47" s="59"/>
      <c r="M47" s="59">
        <v>15</v>
      </c>
      <c r="N47" s="176">
        <v>8</v>
      </c>
      <c r="O47" s="59"/>
      <c r="P47" s="60">
        <v>5</v>
      </c>
      <c r="Q47" s="59">
        <v>8</v>
      </c>
      <c r="R47" s="62"/>
      <c r="S47" s="63"/>
      <c r="T47" s="64"/>
      <c r="U47" s="65"/>
      <c r="V47" s="68"/>
    </row>
    <row r="48" spans="1:22" s="23" customFormat="1" ht="12.75" customHeight="1">
      <c r="A48" s="24">
        <v>39</v>
      </c>
      <c r="B48" s="66">
        <v>3690014</v>
      </c>
      <c r="C48" s="56" t="s">
        <v>395</v>
      </c>
      <c r="D48" s="57" t="s">
        <v>354</v>
      </c>
      <c r="E48" s="58">
        <f t="shared" si="1"/>
        <v>41</v>
      </c>
      <c r="F48" s="59"/>
      <c r="G48" s="60"/>
      <c r="H48" s="59"/>
      <c r="I48" s="59"/>
      <c r="J48" s="59"/>
      <c r="K48" s="60"/>
      <c r="L48" s="59"/>
      <c r="M48" s="59"/>
      <c r="N48" s="176">
        <v>13</v>
      </c>
      <c r="O48" s="59"/>
      <c r="P48" s="60">
        <v>14</v>
      </c>
      <c r="Q48" s="59">
        <v>14</v>
      </c>
      <c r="R48" s="62"/>
      <c r="S48" s="63"/>
      <c r="T48" s="64"/>
      <c r="U48" s="65"/>
      <c r="V48" s="68"/>
    </row>
    <row r="49" spans="1:22" s="23" customFormat="1" ht="12.75" customHeight="1">
      <c r="A49" s="29">
        <v>43</v>
      </c>
      <c r="B49" s="32">
        <v>3290212</v>
      </c>
      <c r="C49" s="56" t="s">
        <v>86</v>
      </c>
      <c r="D49" s="57" t="s">
        <v>16</v>
      </c>
      <c r="E49" s="58">
        <f t="shared" si="1"/>
        <v>39</v>
      </c>
      <c r="F49" s="59"/>
      <c r="G49" s="60"/>
      <c r="H49" s="59"/>
      <c r="I49" s="59">
        <v>3</v>
      </c>
      <c r="J49" s="59">
        <v>36</v>
      </c>
      <c r="K49" s="60"/>
      <c r="L49" s="59"/>
      <c r="M49" s="59"/>
      <c r="N49" s="176"/>
      <c r="O49" s="59"/>
      <c r="P49" s="60"/>
      <c r="Q49" s="59"/>
      <c r="R49" s="62"/>
      <c r="S49" s="63"/>
      <c r="T49" s="64"/>
      <c r="U49" s="65"/>
      <c r="V49" s="57"/>
    </row>
    <row r="50" spans="1:22" s="23" customFormat="1" ht="12.75" customHeight="1">
      <c r="A50" s="29">
        <v>44</v>
      </c>
      <c r="B50" s="67">
        <v>3420636</v>
      </c>
      <c r="C50" s="56" t="s">
        <v>89</v>
      </c>
      <c r="D50" s="57" t="s">
        <v>20</v>
      </c>
      <c r="E50" s="58">
        <f t="shared" si="1"/>
        <v>36</v>
      </c>
      <c r="F50" s="59"/>
      <c r="G50" s="60"/>
      <c r="H50" s="59"/>
      <c r="I50" s="59">
        <v>36</v>
      </c>
      <c r="J50" s="59"/>
      <c r="K50" s="60"/>
      <c r="L50" s="59"/>
      <c r="M50" s="59"/>
      <c r="N50" s="176"/>
      <c r="O50" s="59"/>
      <c r="P50" s="60"/>
      <c r="Q50" s="59"/>
      <c r="R50" s="62"/>
      <c r="S50" s="63"/>
      <c r="T50" s="64"/>
      <c r="U50" s="65"/>
      <c r="V50" s="57"/>
    </row>
    <row r="51" spans="1:22" s="23" customFormat="1" ht="12.75" customHeight="1">
      <c r="A51" s="24">
        <v>44</v>
      </c>
      <c r="B51" s="66">
        <v>3480028</v>
      </c>
      <c r="C51" s="56" t="s">
        <v>373</v>
      </c>
      <c r="D51" s="57" t="s">
        <v>14</v>
      </c>
      <c r="E51" s="58">
        <f t="shared" si="1"/>
        <v>36</v>
      </c>
      <c r="F51" s="59"/>
      <c r="G51" s="60"/>
      <c r="H51" s="59"/>
      <c r="I51" s="59"/>
      <c r="J51" s="59"/>
      <c r="K51" s="60"/>
      <c r="L51" s="59"/>
      <c r="M51" s="59"/>
      <c r="N51" s="176"/>
      <c r="O51" s="59"/>
      <c r="P51" s="60">
        <v>36</v>
      </c>
      <c r="Q51" s="59"/>
      <c r="R51" s="62"/>
      <c r="S51" s="63"/>
      <c r="T51" s="64"/>
      <c r="U51" s="65"/>
      <c r="V51" s="68"/>
    </row>
    <row r="52" spans="1:22" s="23" customFormat="1" ht="12.75" customHeight="1">
      <c r="A52" s="29">
        <v>46</v>
      </c>
      <c r="B52" s="66">
        <v>3420642</v>
      </c>
      <c r="C52" s="56" t="s">
        <v>90</v>
      </c>
      <c r="D52" s="57" t="s">
        <v>20</v>
      </c>
      <c r="E52" s="58">
        <f t="shared" si="1"/>
        <v>34</v>
      </c>
      <c r="F52" s="59"/>
      <c r="G52" s="60"/>
      <c r="H52" s="59"/>
      <c r="I52" s="59"/>
      <c r="J52" s="59"/>
      <c r="K52" s="60"/>
      <c r="L52" s="59">
        <v>2</v>
      </c>
      <c r="M52" s="59">
        <v>32</v>
      </c>
      <c r="N52" s="176"/>
      <c r="O52" s="59"/>
      <c r="P52" s="60"/>
      <c r="Q52" s="59"/>
      <c r="R52" s="62"/>
      <c r="S52" s="63"/>
      <c r="T52" s="64"/>
      <c r="U52" s="65"/>
      <c r="V52" s="57"/>
    </row>
    <row r="53" spans="1:22" s="23" customFormat="1" ht="12.75" customHeight="1">
      <c r="A53" s="29">
        <v>47</v>
      </c>
      <c r="B53" s="32">
        <v>1277393</v>
      </c>
      <c r="C53" s="56" t="s">
        <v>412</v>
      </c>
      <c r="D53" s="57" t="s">
        <v>354</v>
      </c>
      <c r="E53" s="58">
        <f t="shared" si="1"/>
        <v>33</v>
      </c>
      <c r="F53" s="59"/>
      <c r="G53" s="60"/>
      <c r="H53" s="59"/>
      <c r="I53" s="59"/>
      <c r="J53" s="59"/>
      <c r="K53" s="60"/>
      <c r="L53" s="59"/>
      <c r="M53" s="59"/>
      <c r="N53" s="176"/>
      <c r="O53" s="59"/>
      <c r="P53" s="60">
        <v>24</v>
      </c>
      <c r="Q53" s="59">
        <v>9</v>
      </c>
      <c r="R53" s="62"/>
      <c r="S53" s="63"/>
      <c r="T53" s="64"/>
      <c r="U53" s="65"/>
      <c r="V53" s="57"/>
    </row>
    <row r="54" spans="1:22" s="23" customFormat="1" ht="12.75" customHeight="1">
      <c r="A54" s="24">
        <v>47</v>
      </c>
      <c r="B54" s="32">
        <v>3200467</v>
      </c>
      <c r="C54" s="56" t="s">
        <v>152</v>
      </c>
      <c r="D54" s="57" t="s">
        <v>18</v>
      </c>
      <c r="E54" s="58">
        <f t="shared" si="1"/>
        <v>33</v>
      </c>
      <c r="F54" s="59"/>
      <c r="G54" s="60"/>
      <c r="H54" s="59"/>
      <c r="I54" s="59"/>
      <c r="J54" s="59"/>
      <c r="K54" s="60"/>
      <c r="L54" s="59"/>
      <c r="M54" s="59"/>
      <c r="N54" s="176"/>
      <c r="O54" s="59"/>
      <c r="P54" s="60">
        <v>18</v>
      </c>
      <c r="Q54" s="59">
        <v>15</v>
      </c>
      <c r="R54" s="62"/>
      <c r="S54" s="63"/>
      <c r="T54" s="64"/>
      <c r="U54" s="65"/>
      <c r="V54" s="68"/>
    </row>
    <row r="55" spans="1:22" s="23" customFormat="1" ht="12.75" customHeight="1">
      <c r="A55" s="29">
        <v>49</v>
      </c>
      <c r="B55" s="67">
        <v>3200057</v>
      </c>
      <c r="C55" s="56" t="s">
        <v>92</v>
      </c>
      <c r="D55" s="57" t="s">
        <v>18</v>
      </c>
      <c r="E55" s="58">
        <f t="shared" si="1"/>
        <v>32</v>
      </c>
      <c r="F55" s="59"/>
      <c r="G55" s="60"/>
      <c r="H55" s="59"/>
      <c r="I55" s="59">
        <v>32</v>
      </c>
      <c r="J55" s="59"/>
      <c r="K55" s="60"/>
      <c r="L55" s="59"/>
      <c r="M55" s="59"/>
      <c r="N55" s="176"/>
      <c r="O55" s="59"/>
      <c r="P55" s="60"/>
      <c r="Q55" s="59"/>
      <c r="R55" s="62"/>
      <c r="S55" s="63"/>
      <c r="T55" s="64"/>
      <c r="U55" s="65"/>
      <c r="V55" s="68"/>
    </row>
    <row r="56" spans="1:22" s="23" customFormat="1" ht="12.75" customHeight="1">
      <c r="A56" s="29">
        <v>49</v>
      </c>
      <c r="B56" s="32">
        <v>3481353</v>
      </c>
      <c r="C56" s="56" t="s">
        <v>93</v>
      </c>
      <c r="D56" s="57" t="s">
        <v>14</v>
      </c>
      <c r="E56" s="58">
        <f t="shared" si="1"/>
        <v>32</v>
      </c>
      <c r="F56" s="59">
        <v>8</v>
      </c>
      <c r="G56" s="60">
        <v>9</v>
      </c>
      <c r="H56" s="59">
        <v>15</v>
      </c>
      <c r="I56" s="59"/>
      <c r="J56" s="59"/>
      <c r="K56" s="60"/>
      <c r="L56" s="59"/>
      <c r="M56" s="59"/>
      <c r="N56" s="176"/>
      <c r="O56" s="59"/>
      <c r="P56" s="60"/>
      <c r="Q56" s="59"/>
      <c r="R56" s="62"/>
      <c r="S56" s="63"/>
      <c r="T56" s="64"/>
      <c r="U56" s="65"/>
      <c r="V56" s="68"/>
    </row>
    <row r="57" spans="1:22" s="23" customFormat="1" ht="12.75" customHeight="1">
      <c r="A57" s="24">
        <v>49</v>
      </c>
      <c r="B57" s="66">
        <v>3690000</v>
      </c>
      <c r="C57" s="56" t="s">
        <v>397</v>
      </c>
      <c r="D57" s="57" t="s">
        <v>354</v>
      </c>
      <c r="E57" s="58">
        <f t="shared" si="1"/>
        <v>32</v>
      </c>
      <c r="F57" s="59"/>
      <c r="G57" s="60"/>
      <c r="H57" s="59"/>
      <c r="I57" s="59"/>
      <c r="J57" s="59"/>
      <c r="K57" s="60"/>
      <c r="L57" s="59"/>
      <c r="M57" s="59"/>
      <c r="N57" s="176"/>
      <c r="O57" s="59"/>
      <c r="P57" s="60">
        <v>16</v>
      </c>
      <c r="Q57" s="59">
        <v>16</v>
      </c>
      <c r="R57" s="62"/>
      <c r="S57" s="63"/>
      <c r="T57" s="64"/>
      <c r="U57" s="65"/>
      <c r="V57" s="69"/>
    </row>
    <row r="58" spans="1:22" s="23" customFormat="1" ht="12.75" customHeight="1">
      <c r="A58" s="29">
        <v>52</v>
      </c>
      <c r="B58" s="66">
        <v>3290213</v>
      </c>
      <c r="C58" s="56" t="s">
        <v>94</v>
      </c>
      <c r="D58" s="57" t="s">
        <v>16</v>
      </c>
      <c r="E58" s="58">
        <f t="shared" si="1"/>
        <v>31</v>
      </c>
      <c r="F58" s="59"/>
      <c r="G58" s="60"/>
      <c r="H58" s="59"/>
      <c r="I58" s="59">
        <v>11</v>
      </c>
      <c r="J58" s="59">
        <v>20</v>
      </c>
      <c r="K58" s="60"/>
      <c r="L58" s="59"/>
      <c r="M58" s="59"/>
      <c r="N58" s="176"/>
      <c r="O58" s="59"/>
      <c r="P58" s="60"/>
      <c r="Q58" s="59"/>
      <c r="R58" s="62"/>
      <c r="S58" s="63"/>
      <c r="T58" s="64"/>
      <c r="U58" s="65"/>
      <c r="V58" s="69"/>
    </row>
    <row r="59" spans="1:22" s="23" customFormat="1" ht="12.75" customHeight="1">
      <c r="A59" s="29">
        <v>53</v>
      </c>
      <c r="B59" s="32">
        <v>3200283</v>
      </c>
      <c r="C59" s="56" t="s">
        <v>95</v>
      </c>
      <c r="D59" s="57" t="s">
        <v>18</v>
      </c>
      <c r="E59" s="58">
        <f t="shared" si="1"/>
        <v>29</v>
      </c>
      <c r="F59" s="59"/>
      <c r="G59" s="60"/>
      <c r="H59" s="59"/>
      <c r="I59" s="59">
        <v>13</v>
      </c>
      <c r="J59" s="59">
        <v>16</v>
      </c>
      <c r="K59" s="60"/>
      <c r="L59" s="59"/>
      <c r="M59" s="59"/>
      <c r="N59" s="176"/>
      <c r="O59" s="59"/>
      <c r="P59" s="60"/>
      <c r="Q59" s="59"/>
      <c r="R59" s="62"/>
      <c r="S59" s="63"/>
      <c r="T59" s="64"/>
      <c r="U59" s="65"/>
      <c r="V59" s="69"/>
    </row>
    <row r="60" spans="1:22" s="23" customFormat="1" ht="12.75" customHeight="1">
      <c r="A60" s="24">
        <v>53</v>
      </c>
      <c r="B60" s="66">
        <v>3420131</v>
      </c>
      <c r="C60" s="56" t="s">
        <v>96</v>
      </c>
      <c r="D60" s="57" t="s">
        <v>20</v>
      </c>
      <c r="E60" s="58">
        <f t="shared" si="1"/>
        <v>29</v>
      </c>
      <c r="F60" s="59"/>
      <c r="G60" s="60"/>
      <c r="H60" s="59"/>
      <c r="I60" s="59"/>
      <c r="J60" s="59"/>
      <c r="K60" s="60"/>
      <c r="L60" s="59">
        <v>29</v>
      </c>
      <c r="M60" s="59"/>
      <c r="N60" s="176"/>
      <c r="O60" s="59"/>
      <c r="P60" s="60"/>
      <c r="Q60" s="59"/>
      <c r="R60" s="62"/>
      <c r="S60" s="63"/>
      <c r="T60" s="64"/>
      <c r="U60" s="65"/>
      <c r="V60" s="69"/>
    </row>
    <row r="61" spans="1:22" s="23" customFormat="1" ht="12.75" customHeight="1">
      <c r="A61" s="29">
        <v>55</v>
      </c>
      <c r="B61" s="32">
        <v>3570001</v>
      </c>
      <c r="C61" s="56" t="s">
        <v>109</v>
      </c>
      <c r="D61" s="57" t="s">
        <v>46</v>
      </c>
      <c r="E61" s="58">
        <f t="shared" si="1"/>
        <v>28</v>
      </c>
      <c r="F61" s="59"/>
      <c r="G61" s="60"/>
      <c r="H61" s="59"/>
      <c r="I61" s="59">
        <v>12</v>
      </c>
      <c r="J61" s="59">
        <v>5</v>
      </c>
      <c r="K61" s="60"/>
      <c r="L61" s="59"/>
      <c r="M61" s="59"/>
      <c r="N61" s="176">
        <v>5</v>
      </c>
      <c r="O61" s="59"/>
      <c r="P61" s="60">
        <v>6</v>
      </c>
      <c r="Q61" s="59"/>
      <c r="R61" s="62"/>
      <c r="S61" s="63"/>
      <c r="T61" s="64"/>
      <c r="U61" s="65"/>
      <c r="V61" s="69"/>
    </row>
    <row r="62" spans="1:22" s="23" customFormat="1" ht="12.75" customHeight="1">
      <c r="A62" s="29">
        <v>55</v>
      </c>
      <c r="B62" s="66">
        <v>3550025</v>
      </c>
      <c r="C62" s="56" t="s">
        <v>100</v>
      </c>
      <c r="D62" s="57" t="s">
        <v>40</v>
      </c>
      <c r="E62" s="58">
        <f t="shared" si="1"/>
        <v>28</v>
      </c>
      <c r="F62" s="59">
        <v>9</v>
      </c>
      <c r="G62" s="60">
        <v>10</v>
      </c>
      <c r="H62" s="59">
        <v>5</v>
      </c>
      <c r="I62" s="59"/>
      <c r="J62" s="59"/>
      <c r="K62" s="60"/>
      <c r="L62" s="59"/>
      <c r="M62" s="59"/>
      <c r="N62" s="176">
        <v>1</v>
      </c>
      <c r="O62" s="59"/>
      <c r="P62" s="60">
        <v>1</v>
      </c>
      <c r="Q62" s="59">
        <v>2</v>
      </c>
      <c r="R62" s="62"/>
      <c r="S62" s="63"/>
      <c r="T62" s="64"/>
      <c r="U62" s="65"/>
      <c r="V62" s="69"/>
    </row>
    <row r="63" spans="1:22" s="23" customFormat="1" ht="12.75" customHeight="1">
      <c r="A63" s="29">
        <v>57</v>
      </c>
      <c r="B63" s="66">
        <v>3150112</v>
      </c>
      <c r="C63" s="56" t="s">
        <v>388</v>
      </c>
      <c r="D63" s="57" t="s">
        <v>32</v>
      </c>
      <c r="E63" s="58">
        <f t="shared" si="1"/>
        <v>27</v>
      </c>
      <c r="F63" s="59"/>
      <c r="G63" s="60"/>
      <c r="H63" s="69"/>
      <c r="I63" s="69"/>
      <c r="J63" s="69"/>
      <c r="K63" s="33"/>
      <c r="L63" s="32"/>
      <c r="M63" s="32"/>
      <c r="N63" s="177"/>
      <c r="O63" s="32"/>
      <c r="P63" s="185">
        <v>15</v>
      </c>
      <c r="Q63" s="32">
        <v>12</v>
      </c>
      <c r="R63" s="32"/>
      <c r="S63" s="73"/>
      <c r="T63" s="64"/>
      <c r="U63" s="65"/>
      <c r="V63" s="69"/>
    </row>
    <row r="64" spans="1:22" s="23" customFormat="1" ht="12.75" customHeight="1">
      <c r="A64" s="29">
        <v>58</v>
      </c>
      <c r="B64" s="66">
        <v>3190070</v>
      </c>
      <c r="C64" s="56" t="s">
        <v>99</v>
      </c>
      <c r="D64" s="57" t="s">
        <v>24</v>
      </c>
      <c r="E64" s="58">
        <f t="shared" si="1"/>
        <v>26</v>
      </c>
      <c r="F64" s="59"/>
      <c r="G64" s="60"/>
      <c r="H64" s="59"/>
      <c r="I64" s="59"/>
      <c r="J64" s="59"/>
      <c r="K64" s="60"/>
      <c r="L64" s="59"/>
      <c r="M64" s="59">
        <v>26</v>
      </c>
      <c r="N64" s="176"/>
      <c r="O64" s="59"/>
      <c r="P64" s="60"/>
      <c r="Q64" s="59"/>
      <c r="R64" s="62"/>
      <c r="S64" s="63"/>
      <c r="T64" s="64"/>
      <c r="U64" s="65"/>
      <c r="V64" s="69"/>
    </row>
    <row r="65" spans="1:22" s="23" customFormat="1" ht="12.75" customHeight="1">
      <c r="A65" s="29">
        <v>59</v>
      </c>
      <c r="B65" s="66">
        <v>3200184</v>
      </c>
      <c r="C65" s="56" t="s">
        <v>101</v>
      </c>
      <c r="D65" s="57" t="s">
        <v>20</v>
      </c>
      <c r="E65" s="58">
        <f t="shared" si="1"/>
        <v>23</v>
      </c>
      <c r="F65" s="59"/>
      <c r="G65" s="60"/>
      <c r="H65" s="59"/>
      <c r="I65" s="59"/>
      <c r="J65" s="59"/>
      <c r="K65" s="60"/>
      <c r="L65" s="59">
        <v>16</v>
      </c>
      <c r="M65" s="59">
        <v>7</v>
      </c>
      <c r="N65" s="176"/>
      <c r="O65" s="59"/>
      <c r="P65" s="60"/>
      <c r="Q65" s="59"/>
      <c r="R65" s="62"/>
      <c r="S65" s="63"/>
      <c r="T65" s="64"/>
      <c r="U65" s="65"/>
      <c r="V65" s="69"/>
    </row>
    <row r="66" spans="1:22" s="23" customFormat="1" ht="12.75" customHeight="1">
      <c r="A66" s="24">
        <v>60</v>
      </c>
      <c r="B66" s="66">
        <v>3500170</v>
      </c>
      <c r="C66" s="56" t="s">
        <v>102</v>
      </c>
      <c r="D66" s="57" t="s">
        <v>22</v>
      </c>
      <c r="E66" s="58">
        <f t="shared" si="1"/>
        <v>22</v>
      </c>
      <c r="F66" s="59"/>
      <c r="G66" s="60"/>
      <c r="H66" s="59"/>
      <c r="I66" s="59"/>
      <c r="J66" s="59"/>
      <c r="K66" s="60"/>
      <c r="L66" s="59">
        <v>22</v>
      </c>
      <c r="M66" s="59"/>
      <c r="N66" s="176"/>
      <c r="O66" s="59"/>
      <c r="P66" s="60"/>
      <c r="Q66" s="59"/>
      <c r="R66" s="62"/>
      <c r="S66" s="63"/>
      <c r="T66" s="64"/>
      <c r="U66" s="65"/>
      <c r="V66" s="69"/>
    </row>
    <row r="67" spans="1:22" s="23" customFormat="1" ht="12.75" customHeight="1">
      <c r="A67" s="29">
        <v>61</v>
      </c>
      <c r="B67" s="66">
        <v>3420077</v>
      </c>
      <c r="C67" s="56" t="s">
        <v>103</v>
      </c>
      <c r="D67" s="57" t="s">
        <v>20</v>
      </c>
      <c r="E67" s="58">
        <f t="shared" si="1"/>
        <v>20</v>
      </c>
      <c r="F67" s="59"/>
      <c r="G67" s="60"/>
      <c r="H67" s="59"/>
      <c r="I67" s="59"/>
      <c r="J67" s="59"/>
      <c r="K67" s="60"/>
      <c r="L67" s="59">
        <v>20</v>
      </c>
      <c r="M67" s="59"/>
      <c r="N67" s="176"/>
      <c r="O67" s="59"/>
      <c r="P67" s="60"/>
      <c r="Q67" s="59"/>
      <c r="R67" s="62"/>
      <c r="S67" s="63"/>
      <c r="T67" s="64"/>
      <c r="U67" s="65"/>
      <c r="V67" s="69"/>
    </row>
    <row r="68" spans="1:22" s="23" customFormat="1" ht="12.75" customHeight="1">
      <c r="A68" s="29">
        <v>62</v>
      </c>
      <c r="B68" s="66">
        <v>3290194</v>
      </c>
      <c r="C68" s="56" t="s">
        <v>105</v>
      </c>
      <c r="D68" s="57" t="s">
        <v>16</v>
      </c>
      <c r="E68" s="58">
        <f t="shared" si="1"/>
        <v>19</v>
      </c>
      <c r="F68" s="59"/>
      <c r="G68" s="60"/>
      <c r="H68" s="59"/>
      <c r="I68" s="59">
        <v>4</v>
      </c>
      <c r="J68" s="59">
        <v>15</v>
      </c>
      <c r="K68" s="60"/>
      <c r="L68" s="59"/>
      <c r="M68" s="59"/>
      <c r="N68" s="176"/>
      <c r="O68" s="59"/>
      <c r="P68" s="60"/>
      <c r="Q68" s="59"/>
      <c r="R68" s="62"/>
      <c r="S68" s="63"/>
      <c r="T68" s="64"/>
      <c r="U68" s="65"/>
      <c r="V68" s="69"/>
    </row>
    <row r="69" spans="1:22" s="23" customFormat="1" ht="12.75" customHeight="1">
      <c r="A69" s="29">
        <v>62</v>
      </c>
      <c r="B69" s="66">
        <v>3190025</v>
      </c>
      <c r="C69" s="56" t="s">
        <v>106</v>
      </c>
      <c r="D69" s="57" t="s">
        <v>24</v>
      </c>
      <c r="E69" s="58">
        <f t="shared" si="1"/>
        <v>19</v>
      </c>
      <c r="F69" s="59"/>
      <c r="G69" s="60"/>
      <c r="H69" s="59"/>
      <c r="I69" s="59"/>
      <c r="J69" s="59"/>
      <c r="K69" s="60"/>
      <c r="L69" s="59">
        <v>3</v>
      </c>
      <c r="M69" s="59">
        <v>16</v>
      </c>
      <c r="N69" s="176"/>
      <c r="O69" s="59"/>
      <c r="P69" s="60"/>
      <c r="Q69" s="59"/>
      <c r="R69" s="62"/>
      <c r="S69" s="63"/>
      <c r="T69" s="64"/>
      <c r="U69" s="65"/>
      <c r="V69" s="69"/>
    </row>
    <row r="70" spans="1:22" s="23" customFormat="1" ht="12.75" customHeight="1">
      <c r="A70" s="29">
        <v>64</v>
      </c>
      <c r="B70" s="32">
        <v>3200025</v>
      </c>
      <c r="C70" s="56" t="s">
        <v>107</v>
      </c>
      <c r="D70" s="57" t="s">
        <v>18</v>
      </c>
      <c r="E70" s="58">
        <f t="shared" si="1"/>
        <v>18</v>
      </c>
      <c r="F70" s="59"/>
      <c r="G70" s="60"/>
      <c r="H70" s="59"/>
      <c r="I70" s="59">
        <v>18</v>
      </c>
      <c r="J70" s="59"/>
      <c r="K70" s="60"/>
      <c r="L70" s="59"/>
      <c r="M70" s="59"/>
      <c r="N70" s="176"/>
      <c r="O70" s="59"/>
      <c r="P70" s="60"/>
      <c r="Q70" s="59"/>
      <c r="R70" s="62"/>
      <c r="S70" s="63"/>
      <c r="T70" s="64"/>
      <c r="U70" s="65"/>
      <c r="V70" s="69"/>
    </row>
    <row r="71" spans="1:22" s="23" customFormat="1" ht="12.75" customHeight="1">
      <c r="A71" s="29">
        <v>64</v>
      </c>
      <c r="B71" s="66">
        <v>3180053</v>
      </c>
      <c r="C71" s="56" t="s">
        <v>108</v>
      </c>
      <c r="D71" s="57" t="s">
        <v>30</v>
      </c>
      <c r="E71" s="58">
        <f t="shared" si="1"/>
        <v>18</v>
      </c>
      <c r="F71" s="59"/>
      <c r="G71" s="60"/>
      <c r="H71" s="59"/>
      <c r="I71" s="59"/>
      <c r="J71" s="59"/>
      <c r="K71" s="60"/>
      <c r="L71" s="59">
        <v>18</v>
      </c>
      <c r="M71" s="59"/>
      <c r="N71" s="176"/>
      <c r="O71" s="59"/>
      <c r="P71" s="60"/>
      <c r="Q71" s="59"/>
      <c r="R71" s="62"/>
      <c r="S71" s="63"/>
      <c r="T71" s="64"/>
      <c r="U71" s="65"/>
      <c r="V71" s="69"/>
    </row>
    <row r="72" spans="1:22" s="23" customFormat="1" ht="12.75" customHeight="1">
      <c r="A72" s="29">
        <v>64</v>
      </c>
      <c r="B72" s="66">
        <v>3480435</v>
      </c>
      <c r="C72" s="56" t="s">
        <v>374</v>
      </c>
      <c r="D72" s="57" t="s">
        <v>14</v>
      </c>
      <c r="E72" s="58">
        <f t="shared" si="1"/>
        <v>18</v>
      </c>
      <c r="F72" s="59"/>
      <c r="G72" s="60"/>
      <c r="H72" s="59"/>
      <c r="I72" s="59"/>
      <c r="J72" s="59"/>
      <c r="K72" s="60"/>
      <c r="L72" s="59"/>
      <c r="M72" s="59"/>
      <c r="N72" s="176"/>
      <c r="O72" s="59"/>
      <c r="P72" s="60"/>
      <c r="Q72" s="59">
        <v>18</v>
      </c>
      <c r="R72" s="62"/>
      <c r="S72" s="63"/>
      <c r="T72" s="64"/>
      <c r="U72" s="65"/>
      <c r="V72" s="69"/>
    </row>
    <row r="73" spans="1:22" s="23" customFormat="1" ht="12.75" customHeight="1">
      <c r="A73" s="29">
        <v>67</v>
      </c>
      <c r="B73" s="66">
        <v>3200014</v>
      </c>
      <c r="C73" s="56" t="s">
        <v>110</v>
      </c>
      <c r="D73" s="57" t="s">
        <v>18</v>
      </c>
      <c r="E73" s="58">
        <f t="shared" si="1"/>
        <v>16</v>
      </c>
      <c r="F73" s="59"/>
      <c r="G73" s="60"/>
      <c r="H73" s="59"/>
      <c r="I73" s="59"/>
      <c r="J73" s="59"/>
      <c r="K73" s="60"/>
      <c r="L73" s="59">
        <v>12</v>
      </c>
      <c r="M73" s="59">
        <v>4</v>
      </c>
      <c r="N73" s="176"/>
      <c r="O73" s="59"/>
      <c r="P73" s="60"/>
      <c r="Q73" s="59"/>
      <c r="R73" s="62"/>
      <c r="S73" s="63"/>
      <c r="T73" s="64"/>
      <c r="U73" s="65"/>
      <c r="V73" s="69"/>
    </row>
    <row r="74" spans="1:22" s="23" customFormat="1" ht="12.75" customHeight="1">
      <c r="A74" s="29">
        <v>68</v>
      </c>
      <c r="B74" s="66">
        <v>3480477</v>
      </c>
      <c r="C74" s="56" t="s">
        <v>111</v>
      </c>
      <c r="D74" s="57" t="s">
        <v>14</v>
      </c>
      <c r="E74" s="58">
        <f t="shared" si="1"/>
        <v>15</v>
      </c>
      <c r="F74" s="59"/>
      <c r="G74" s="60"/>
      <c r="H74" s="59"/>
      <c r="I74" s="59">
        <v>1</v>
      </c>
      <c r="J74" s="59">
        <v>14</v>
      </c>
      <c r="K74" s="60"/>
      <c r="L74" s="59"/>
      <c r="M74" s="59"/>
      <c r="N74" s="176"/>
      <c r="O74" s="59"/>
      <c r="P74" s="60"/>
      <c r="Q74" s="59"/>
      <c r="R74" s="62"/>
      <c r="S74" s="63"/>
      <c r="T74" s="64"/>
      <c r="U74" s="65"/>
      <c r="V74" s="69"/>
    </row>
    <row r="75" spans="1:22" s="23" customFormat="1" ht="12.75" customHeight="1">
      <c r="A75" s="29">
        <v>68</v>
      </c>
      <c r="B75" s="66">
        <v>3200095</v>
      </c>
      <c r="C75" s="56" t="s">
        <v>112</v>
      </c>
      <c r="D75" s="57" t="s">
        <v>18</v>
      </c>
      <c r="E75" s="58">
        <f t="shared" si="1"/>
        <v>15</v>
      </c>
      <c r="F75" s="59"/>
      <c r="G75" s="60"/>
      <c r="H75" s="59"/>
      <c r="I75" s="59">
        <v>15</v>
      </c>
      <c r="J75" s="59"/>
      <c r="K75" s="60"/>
      <c r="L75" s="59"/>
      <c r="M75" s="59"/>
      <c r="N75" s="176"/>
      <c r="O75" s="59"/>
      <c r="P75" s="60"/>
      <c r="Q75" s="59"/>
      <c r="R75" s="62"/>
      <c r="S75" s="63"/>
      <c r="T75" s="64"/>
      <c r="U75" s="65"/>
      <c r="V75" s="69"/>
    </row>
    <row r="76" spans="1:22" s="23" customFormat="1" ht="12.75" customHeight="1">
      <c r="A76" s="24">
        <v>68</v>
      </c>
      <c r="B76" s="66">
        <v>3500259</v>
      </c>
      <c r="C76" s="56" t="s">
        <v>113</v>
      </c>
      <c r="D76" s="57" t="s">
        <v>22</v>
      </c>
      <c r="E76" s="58">
        <f t="shared" si="1"/>
        <v>15</v>
      </c>
      <c r="F76" s="59"/>
      <c r="G76" s="60"/>
      <c r="H76" s="59"/>
      <c r="I76" s="59"/>
      <c r="J76" s="59"/>
      <c r="K76" s="60"/>
      <c r="L76" s="59">
        <v>15</v>
      </c>
      <c r="M76" s="59"/>
      <c r="N76" s="176"/>
      <c r="O76" s="59"/>
      <c r="P76" s="60"/>
      <c r="Q76" s="59"/>
      <c r="R76" s="62"/>
      <c r="S76" s="63"/>
      <c r="T76" s="64"/>
      <c r="U76" s="65"/>
      <c r="V76" s="69"/>
    </row>
    <row r="77" spans="1:22" s="23" customFormat="1" ht="12.75" customHeight="1">
      <c r="A77" s="29">
        <v>68</v>
      </c>
      <c r="B77" s="66">
        <v>3200096</v>
      </c>
      <c r="C77" s="56" t="s">
        <v>114</v>
      </c>
      <c r="D77" s="57" t="s">
        <v>18</v>
      </c>
      <c r="E77" s="58">
        <f t="shared" si="1"/>
        <v>15</v>
      </c>
      <c r="F77" s="59"/>
      <c r="G77" s="60"/>
      <c r="H77" s="59"/>
      <c r="I77" s="59"/>
      <c r="J77" s="59"/>
      <c r="K77" s="60"/>
      <c r="L77" s="59">
        <v>7</v>
      </c>
      <c r="M77" s="59">
        <v>8</v>
      </c>
      <c r="N77" s="176"/>
      <c r="O77" s="59"/>
      <c r="P77" s="60"/>
      <c r="Q77" s="59"/>
      <c r="R77" s="62"/>
      <c r="S77" s="63"/>
      <c r="T77" s="64"/>
      <c r="U77" s="65"/>
      <c r="V77" s="69"/>
    </row>
    <row r="78" spans="1:22" s="23" customFormat="1" ht="12.75" customHeight="1">
      <c r="A78" s="29">
        <v>72</v>
      </c>
      <c r="B78" s="66">
        <v>3420987</v>
      </c>
      <c r="C78" s="56" t="s">
        <v>115</v>
      </c>
      <c r="D78" s="57" t="s">
        <v>20</v>
      </c>
      <c r="E78" s="58">
        <f aca="true" t="shared" si="2" ref="E78:E85">SUM(F78:V78)</f>
        <v>14</v>
      </c>
      <c r="F78" s="59"/>
      <c r="G78" s="60"/>
      <c r="H78" s="59"/>
      <c r="I78" s="59"/>
      <c r="J78" s="59"/>
      <c r="K78" s="60"/>
      <c r="L78" s="59"/>
      <c r="M78" s="59">
        <v>14</v>
      </c>
      <c r="N78" s="176"/>
      <c r="O78" s="59"/>
      <c r="P78" s="60"/>
      <c r="Q78" s="59"/>
      <c r="R78" s="62"/>
      <c r="S78" s="63"/>
      <c r="T78" s="64"/>
      <c r="U78" s="65"/>
      <c r="V78" s="69"/>
    </row>
    <row r="79" spans="1:22" s="23" customFormat="1" ht="12.75" customHeight="1">
      <c r="A79" s="29">
        <v>73</v>
      </c>
      <c r="B79" s="32">
        <v>3550061</v>
      </c>
      <c r="C79" s="56" t="s">
        <v>116</v>
      </c>
      <c r="D79" s="57" t="s">
        <v>40</v>
      </c>
      <c r="E79" s="58">
        <f t="shared" si="2"/>
        <v>13</v>
      </c>
      <c r="F79" s="59">
        <v>12</v>
      </c>
      <c r="G79" s="60">
        <v>1</v>
      </c>
      <c r="H79" s="59"/>
      <c r="I79" s="59"/>
      <c r="J79" s="59"/>
      <c r="K79" s="60"/>
      <c r="L79" s="59"/>
      <c r="M79" s="59"/>
      <c r="N79" s="176"/>
      <c r="O79" s="59"/>
      <c r="P79" s="60"/>
      <c r="Q79" s="59"/>
      <c r="R79" s="62"/>
      <c r="S79" s="63"/>
      <c r="T79" s="64"/>
      <c r="U79" s="65"/>
      <c r="V79" s="69"/>
    </row>
    <row r="80" spans="1:22" s="23" customFormat="1" ht="12.75" customHeight="1">
      <c r="A80" s="29">
        <v>73</v>
      </c>
      <c r="B80" s="66">
        <v>3180221</v>
      </c>
      <c r="C80" s="56" t="s">
        <v>117</v>
      </c>
      <c r="D80" s="57" t="s">
        <v>30</v>
      </c>
      <c r="E80" s="58">
        <f t="shared" si="2"/>
        <v>13</v>
      </c>
      <c r="F80" s="59"/>
      <c r="G80" s="60"/>
      <c r="H80" s="59"/>
      <c r="I80" s="59"/>
      <c r="J80" s="59"/>
      <c r="K80" s="60"/>
      <c r="L80" s="59">
        <v>13</v>
      </c>
      <c r="M80" s="59"/>
      <c r="N80" s="176"/>
      <c r="O80" s="59"/>
      <c r="P80" s="60"/>
      <c r="Q80" s="59"/>
      <c r="R80" s="62"/>
      <c r="S80" s="63"/>
      <c r="T80" s="64"/>
      <c r="U80" s="65"/>
      <c r="V80" s="69"/>
    </row>
    <row r="81" spans="1:22" s="23" customFormat="1" ht="12.75" customHeight="1">
      <c r="A81" s="24">
        <v>73</v>
      </c>
      <c r="B81" s="66">
        <v>3420135</v>
      </c>
      <c r="C81" s="56" t="s">
        <v>118</v>
      </c>
      <c r="D81" s="57" t="s">
        <v>20</v>
      </c>
      <c r="E81" s="58">
        <f t="shared" si="2"/>
        <v>13</v>
      </c>
      <c r="F81" s="59"/>
      <c r="G81" s="60"/>
      <c r="H81" s="59"/>
      <c r="I81" s="59"/>
      <c r="J81" s="59"/>
      <c r="K81" s="60"/>
      <c r="L81" s="59"/>
      <c r="M81" s="59">
        <v>13</v>
      </c>
      <c r="N81" s="176"/>
      <c r="O81" s="59"/>
      <c r="P81" s="60"/>
      <c r="Q81" s="59"/>
      <c r="R81" s="62"/>
      <c r="S81" s="63"/>
      <c r="T81" s="64"/>
      <c r="U81" s="65"/>
      <c r="V81" s="69"/>
    </row>
    <row r="82" spans="1:22" s="23" customFormat="1" ht="12.75" customHeight="1">
      <c r="A82" s="29">
        <v>76</v>
      </c>
      <c r="B82" s="32">
        <v>3200184</v>
      </c>
      <c r="C82" s="56" t="s">
        <v>119</v>
      </c>
      <c r="D82" s="57" t="s">
        <v>18</v>
      </c>
      <c r="E82" s="58">
        <f t="shared" si="2"/>
        <v>12</v>
      </c>
      <c r="F82" s="59"/>
      <c r="G82" s="60"/>
      <c r="H82" s="59"/>
      <c r="I82" s="59"/>
      <c r="J82" s="59"/>
      <c r="K82" s="60"/>
      <c r="L82" s="59"/>
      <c r="M82" s="59">
        <v>12</v>
      </c>
      <c r="N82" s="176"/>
      <c r="O82" s="59"/>
      <c r="P82" s="60"/>
      <c r="Q82" s="59"/>
      <c r="R82" s="62"/>
      <c r="S82" s="63"/>
      <c r="T82" s="64"/>
      <c r="U82" s="65"/>
      <c r="V82" s="69"/>
    </row>
    <row r="83" spans="1:22" s="23" customFormat="1" ht="12.75" customHeight="1">
      <c r="A83" s="29">
        <v>76</v>
      </c>
      <c r="B83" s="66">
        <v>3690036</v>
      </c>
      <c r="C83" s="56" t="s">
        <v>398</v>
      </c>
      <c r="D83" s="57" t="s">
        <v>354</v>
      </c>
      <c r="E83" s="58">
        <f t="shared" si="2"/>
        <v>12</v>
      </c>
      <c r="F83" s="59"/>
      <c r="G83" s="60"/>
      <c r="H83" s="59"/>
      <c r="I83" s="59"/>
      <c r="J83" s="59"/>
      <c r="K83" s="60"/>
      <c r="L83" s="59"/>
      <c r="M83" s="59"/>
      <c r="N83" s="176">
        <v>12</v>
      </c>
      <c r="O83" s="59"/>
      <c r="P83" s="60"/>
      <c r="Q83" s="59"/>
      <c r="R83" s="62"/>
      <c r="S83" s="63"/>
      <c r="T83" s="64"/>
      <c r="U83" s="65"/>
      <c r="V83" s="68"/>
    </row>
    <row r="84" spans="1:22" s="23" customFormat="1" ht="12.75" customHeight="1">
      <c r="A84" s="29">
        <v>78</v>
      </c>
      <c r="B84" s="32">
        <v>3200504</v>
      </c>
      <c r="C84" s="56" t="s">
        <v>120</v>
      </c>
      <c r="D84" s="57" t="s">
        <v>18</v>
      </c>
      <c r="E84" s="58">
        <f t="shared" si="2"/>
        <v>11</v>
      </c>
      <c r="F84" s="59">
        <v>4</v>
      </c>
      <c r="G84" s="60">
        <v>6</v>
      </c>
      <c r="H84" s="59">
        <v>1</v>
      </c>
      <c r="I84" s="59"/>
      <c r="J84" s="59"/>
      <c r="K84" s="60"/>
      <c r="L84" s="59"/>
      <c r="M84" s="59"/>
      <c r="N84" s="176"/>
      <c r="O84" s="59"/>
      <c r="P84" s="60"/>
      <c r="Q84" s="59"/>
      <c r="R84" s="62"/>
      <c r="S84" s="63"/>
      <c r="T84" s="64"/>
      <c r="U84" s="65"/>
      <c r="V84" s="68"/>
    </row>
    <row r="85" spans="1:22" s="23" customFormat="1" ht="12.75" customHeight="1">
      <c r="A85" s="29">
        <v>78</v>
      </c>
      <c r="B85" s="66">
        <v>1049928</v>
      </c>
      <c r="C85" s="56" t="s">
        <v>121</v>
      </c>
      <c r="D85" s="57" t="s">
        <v>48</v>
      </c>
      <c r="E85" s="58">
        <f t="shared" si="2"/>
        <v>11</v>
      </c>
      <c r="F85" s="59"/>
      <c r="G85" s="60"/>
      <c r="H85" s="59"/>
      <c r="I85" s="59"/>
      <c r="J85" s="59"/>
      <c r="K85" s="60"/>
      <c r="L85" s="59"/>
      <c r="M85" s="59">
        <v>11</v>
      </c>
      <c r="N85" s="176"/>
      <c r="O85" s="59"/>
      <c r="P85" s="60"/>
      <c r="Q85" s="59"/>
      <c r="R85" s="62"/>
      <c r="S85" s="63"/>
      <c r="T85" s="64"/>
      <c r="U85" s="65"/>
      <c r="V85" s="68"/>
    </row>
    <row r="86" spans="1:22" s="23" customFormat="1" ht="12.75" customHeight="1">
      <c r="A86" s="29">
        <v>78</v>
      </c>
      <c r="B86" s="32">
        <v>3700027</v>
      </c>
      <c r="C86" s="56" t="s">
        <v>363</v>
      </c>
      <c r="D86" s="57" t="s">
        <v>364</v>
      </c>
      <c r="E86" s="58">
        <f aca="true" t="shared" si="3" ref="E86:E101">SUM(F86:V86)</f>
        <v>11</v>
      </c>
      <c r="F86" s="59"/>
      <c r="G86" s="60"/>
      <c r="H86" s="59"/>
      <c r="I86" s="59"/>
      <c r="J86" s="59"/>
      <c r="K86" s="60"/>
      <c r="L86" s="59"/>
      <c r="M86" s="59"/>
      <c r="N86" s="176">
        <v>11</v>
      </c>
      <c r="O86" s="59"/>
      <c r="P86" s="60"/>
      <c r="Q86" s="59"/>
      <c r="R86" s="62"/>
      <c r="S86" s="63"/>
      <c r="T86" s="64"/>
      <c r="U86" s="65"/>
      <c r="V86" s="68"/>
    </row>
    <row r="87" spans="1:22" s="23" customFormat="1" ht="12.75" customHeight="1">
      <c r="A87" s="29">
        <v>81</v>
      </c>
      <c r="B87" s="66">
        <v>3481438</v>
      </c>
      <c r="C87" s="56" t="s">
        <v>122</v>
      </c>
      <c r="D87" s="57" t="s">
        <v>14</v>
      </c>
      <c r="E87" s="58">
        <f t="shared" si="3"/>
        <v>10</v>
      </c>
      <c r="F87" s="59"/>
      <c r="G87" s="60"/>
      <c r="H87" s="59"/>
      <c r="I87" s="59"/>
      <c r="J87" s="59"/>
      <c r="K87" s="60"/>
      <c r="L87" s="59"/>
      <c r="M87" s="59">
        <v>10</v>
      </c>
      <c r="N87" s="176"/>
      <c r="O87" s="59"/>
      <c r="P87" s="60"/>
      <c r="Q87" s="59"/>
      <c r="R87" s="62"/>
      <c r="S87" s="63"/>
      <c r="T87" s="64"/>
      <c r="U87" s="65"/>
      <c r="V87" s="68"/>
    </row>
    <row r="88" spans="1:22" s="23" customFormat="1" ht="12.75" customHeight="1">
      <c r="A88" s="29">
        <v>81</v>
      </c>
      <c r="B88" s="32">
        <v>3230036</v>
      </c>
      <c r="C88" s="72" t="s">
        <v>413</v>
      </c>
      <c r="D88" s="57" t="s">
        <v>34</v>
      </c>
      <c r="E88" s="58">
        <f t="shared" si="3"/>
        <v>10</v>
      </c>
      <c r="F88" s="69"/>
      <c r="G88" s="60"/>
      <c r="H88" s="59"/>
      <c r="I88" s="59"/>
      <c r="J88" s="59"/>
      <c r="K88" s="60"/>
      <c r="L88" s="59"/>
      <c r="M88" s="59"/>
      <c r="N88" s="176">
        <v>3</v>
      </c>
      <c r="O88" s="59"/>
      <c r="P88" s="60">
        <v>4</v>
      </c>
      <c r="Q88" s="59">
        <v>3</v>
      </c>
      <c r="R88" s="62"/>
      <c r="S88" s="63"/>
      <c r="T88" s="64"/>
      <c r="U88" s="65"/>
      <c r="V88" s="68"/>
    </row>
    <row r="89" spans="1:22" s="23" customFormat="1" ht="12.75" customHeight="1">
      <c r="A89" s="29">
        <v>83</v>
      </c>
      <c r="B89" s="32">
        <v>3200194</v>
      </c>
      <c r="C89" s="56" t="s">
        <v>123</v>
      </c>
      <c r="D89" s="57" t="s">
        <v>18</v>
      </c>
      <c r="E89" s="58">
        <f t="shared" si="3"/>
        <v>9</v>
      </c>
      <c r="F89" s="59"/>
      <c r="G89" s="60"/>
      <c r="H89" s="59"/>
      <c r="I89" s="59"/>
      <c r="J89" s="59">
        <v>9</v>
      </c>
      <c r="K89" s="60"/>
      <c r="L89" s="59"/>
      <c r="M89" s="59"/>
      <c r="N89" s="176"/>
      <c r="O89" s="59"/>
      <c r="P89" s="60"/>
      <c r="Q89" s="59"/>
      <c r="R89" s="62"/>
      <c r="S89" s="63"/>
      <c r="T89" s="64"/>
      <c r="U89" s="65"/>
      <c r="V89" s="68"/>
    </row>
    <row r="90" spans="1:22" s="23" customFormat="1" ht="12.75" customHeight="1">
      <c r="A90" s="29">
        <v>83</v>
      </c>
      <c r="B90" s="32">
        <v>1019761</v>
      </c>
      <c r="C90" s="56" t="s">
        <v>379</v>
      </c>
      <c r="D90" s="57" t="s">
        <v>34</v>
      </c>
      <c r="E90" s="58">
        <f t="shared" si="3"/>
        <v>9</v>
      </c>
      <c r="F90" s="59">
        <v>2</v>
      </c>
      <c r="G90" s="60">
        <v>3</v>
      </c>
      <c r="H90" s="59">
        <v>2</v>
      </c>
      <c r="I90" s="59"/>
      <c r="J90" s="59"/>
      <c r="K90" s="60"/>
      <c r="L90" s="59"/>
      <c r="M90" s="59"/>
      <c r="N90" s="176"/>
      <c r="O90" s="59"/>
      <c r="P90" s="60">
        <v>2</v>
      </c>
      <c r="Q90" s="59"/>
      <c r="R90" s="62"/>
      <c r="S90" s="63"/>
      <c r="T90" s="64"/>
      <c r="U90" s="65"/>
      <c r="V90" s="68"/>
    </row>
    <row r="91" spans="1:22" s="23" customFormat="1" ht="12.75" customHeight="1">
      <c r="A91" s="29">
        <v>85</v>
      </c>
      <c r="B91" s="32">
        <v>3230003</v>
      </c>
      <c r="C91" s="56" t="s">
        <v>124</v>
      </c>
      <c r="D91" s="57" t="s">
        <v>34</v>
      </c>
      <c r="E91" s="58">
        <f t="shared" si="3"/>
        <v>8</v>
      </c>
      <c r="F91" s="59">
        <v>0</v>
      </c>
      <c r="G91" s="60">
        <v>2</v>
      </c>
      <c r="H91" s="59">
        <v>6</v>
      </c>
      <c r="I91" s="59"/>
      <c r="J91" s="59"/>
      <c r="K91" s="60"/>
      <c r="L91" s="59"/>
      <c r="M91" s="59"/>
      <c r="N91" s="176"/>
      <c r="O91" s="59"/>
      <c r="P91" s="60"/>
      <c r="Q91" s="59"/>
      <c r="R91" s="62"/>
      <c r="S91" s="63"/>
      <c r="T91" s="64"/>
      <c r="U91" s="65"/>
      <c r="V91" s="68"/>
    </row>
    <row r="92" spans="1:22" s="23" customFormat="1" ht="12.75" customHeight="1">
      <c r="A92" s="29">
        <v>85</v>
      </c>
      <c r="B92" s="66">
        <v>3180085</v>
      </c>
      <c r="C92" s="56" t="s">
        <v>125</v>
      </c>
      <c r="D92" s="57" t="s">
        <v>30</v>
      </c>
      <c r="E92" s="58">
        <f t="shared" si="3"/>
        <v>8</v>
      </c>
      <c r="F92" s="59"/>
      <c r="G92" s="60"/>
      <c r="H92" s="59"/>
      <c r="I92" s="59"/>
      <c r="J92" s="59"/>
      <c r="K92" s="60"/>
      <c r="L92" s="59">
        <v>8</v>
      </c>
      <c r="M92" s="59"/>
      <c r="N92" s="176"/>
      <c r="O92" s="59"/>
      <c r="P92" s="60"/>
      <c r="Q92" s="59"/>
      <c r="R92" s="62"/>
      <c r="S92" s="63"/>
      <c r="T92" s="64"/>
      <c r="U92" s="65"/>
      <c r="V92" s="68"/>
    </row>
    <row r="93" spans="1:22" s="23" customFormat="1" ht="12.75" customHeight="1">
      <c r="A93" s="29">
        <v>87</v>
      </c>
      <c r="B93" s="32">
        <v>3560053</v>
      </c>
      <c r="C93" s="56" t="s">
        <v>126</v>
      </c>
      <c r="D93" s="57" t="s">
        <v>36</v>
      </c>
      <c r="E93" s="58">
        <f t="shared" si="3"/>
        <v>6</v>
      </c>
      <c r="F93" s="59">
        <v>6</v>
      </c>
      <c r="G93" s="60">
        <v>0</v>
      </c>
      <c r="H93" s="59"/>
      <c r="I93" s="59"/>
      <c r="J93" s="59"/>
      <c r="K93" s="60"/>
      <c r="L93" s="59"/>
      <c r="M93" s="59"/>
      <c r="N93" s="176"/>
      <c r="O93" s="59"/>
      <c r="P93" s="60"/>
      <c r="Q93" s="59"/>
      <c r="R93" s="62"/>
      <c r="S93" s="63"/>
      <c r="T93" s="64"/>
      <c r="U93" s="65"/>
      <c r="V93" s="68"/>
    </row>
    <row r="94" spans="1:22" s="23" customFormat="1" ht="12.75" customHeight="1">
      <c r="A94" s="29">
        <v>87</v>
      </c>
      <c r="B94" s="66">
        <v>3180114</v>
      </c>
      <c r="C94" s="56" t="s">
        <v>127</v>
      </c>
      <c r="D94" s="57" t="s">
        <v>30</v>
      </c>
      <c r="E94" s="58">
        <f t="shared" si="3"/>
        <v>6</v>
      </c>
      <c r="F94" s="59"/>
      <c r="G94" s="60"/>
      <c r="H94" s="59"/>
      <c r="I94" s="59"/>
      <c r="J94" s="59"/>
      <c r="K94" s="60"/>
      <c r="L94" s="59">
        <v>6</v>
      </c>
      <c r="M94" s="59"/>
      <c r="N94" s="176"/>
      <c r="O94" s="59"/>
      <c r="P94" s="60"/>
      <c r="Q94" s="59"/>
      <c r="R94" s="62"/>
      <c r="S94" s="63"/>
      <c r="T94" s="64"/>
      <c r="U94" s="65"/>
      <c r="V94" s="68"/>
    </row>
    <row r="95" spans="1:22" s="23" customFormat="1" ht="12.75" customHeight="1">
      <c r="A95" s="29">
        <v>87</v>
      </c>
      <c r="B95" s="66">
        <v>3420002</v>
      </c>
      <c r="C95" s="56" t="s">
        <v>128</v>
      </c>
      <c r="D95" s="57" t="s">
        <v>20</v>
      </c>
      <c r="E95" s="58">
        <f t="shared" si="3"/>
        <v>6</v>
      </c>
      <c r="F95" s="59"/>
      <c r="G95" s="60"/>
      <c r="H95" s="59"/>
      <c r="I95" s="59"/>
      <c r="J95" s="59"/>
      <c r="K95" s="60"/>
      <c r="L95" s="59"/>
      <c r="M95" s="59">
        <v>6</v>
      </c>
      <c r="N95" s="176"/>
      <c r="O95" s="59"/>
      <c r="P95" s="60"/>
      <c r="Q95" s="59"/>
      <c r="R95" s="62"/>
      <c r="S95" s="63"/>
      <c r="T95" s="64"/>
      <c r="U95" s="65"/>
      <c r="V95" s="68"/>
    </row>
    <row r="96" spans="1:22" s="23" customFormat="1" ht="12.75" customHeight="1">
      <c r="A96" s="29">
        <v>90</v>
      </c>
      <c r="B96" s="32">
        <v>3560008</v>
      </c>
      <c r="C96" s="56" t="s">
        <v>129</v>
      </c>
      <c r="D96" s="57" t="s">
        <v>36</v>
      </c>
      <c r="E96" s="58">
        <f t="shared" si="3"/>
        <v>5</v>
      </c>
      <c r="F96" s="59">
        <v>5</v>
      </c>
      <c r="G96" s="60">
        <v>0</v>
      </c>
      <c r="H96" s="59"/>
      <c r="I96" s="59"/>
      <c r="J96" s="59"/>
      <c r="K96" s="60"/>
      <c r="L96" s="59"/>
      <c r="M96" s="59"/>
      <c r="N96" s="176"/>
      <c r="O96" s="59"/>
      <c r="P96" s="60"/>
      <c r="Q96" s="59"/>
      <c r="R96" s="62"/>
      <c r="S96" s="63"/>
      <c r="T96" s="64"/>
      <c r="U96" s="65"/>
      <c r="V96" s="68"/>
    </row>
    <row r="97" spans="1:22" s="23" customFormat="1" ht="12.75" customHeight="1">
      <c r="A97" s="29">
        <v>90</v>
      </c>
      <c r="B97" s="66">
        <v>3480465</v>
      </c>
      <c r="C97" s="56" t="s">
        <v>130</v>
      </c>
      <c r="D97" s="57" t="s">
        <v>14</v>
      </c>
      <c r="E97" s="58">
        <f t="shared" si="3"/>
        <v>5</v>
      </c>
      <c r="F97" s="59"/>
      <c r="G97" s="60"/>
      <c r="H97" s="59"/>
      <c r="I97" s="59"/>
      <c r="J97" s="59"/>
      <c r="K97" s="60"/>
      <c r="L97" s="59"/>
      <c r="M97" s="59">
        <v>5</v>
      </c>
      <c r="N97" s="176"/>
      <c r="O97" s="59"/>
      <c r="P97" s="60"/>
      <c r="Q97" s="59"/>
      <c r="R97" s="62"/>
      <c r="S97" s="63"/>
      <c r="T97" s="64"/>
      <c r="U97" s="65"/>
      <c r="V97" s="69"/>
    </row>
    <row r="98" spans="1:22" s="23" customFormat="1" ht="12.75" customHeight="1">
      <c r="A98" s="29">
        <v>92</v>
      </c>
      <c r="B98" s="66">
        <v>3380023</v>
      </c>
      <c r="C98" s="56" t="s">
        <v>131</v>
      </c>
      <c r="D98" s="57" t="s">
        <v>26</v>
      </c>
      <c r="E98" s="58">
        <f t="shared" si="3"/>
        <v>4</v>
      </c>
      <c r="F98" s="59">
        <v>1</v>
      </c>
      <c r="G98" s="60">
        <v>0</v>
      </c>
      <c r="H98" s="59">
        <v>3</v>
      </c>
      <c r="I98" s="59"/>
      <c r="J98" s="59"/>
      <c r="K98" s="60"/>
      <c r="L98" s="59"/>
      <c r="M98" s="59"/>
      <c r="N98" s="176"/>
      <c r="O98" s="59"/>
      <c r="P98" s="60"/>
      <c r="Q98" s="59"/>
      <c r="R98" s="62"/>
      <c r="S98" s="63"/>
      <c r="T98" s="64"/>
      <c r="U98" s="65"/>
      <c r="V98" s="68"/>
    </row>
    <row r="99" spans="1:22" s="23" customFormat="1" ht="12.75" customHeight="1">
      <c r="A99" s="29">
        <v>92</v>
      </c>
      <c r="B99" s="66">
        <v>3500407</v>
      </c>
      <c r="C99" s="56" t="s">
        <v>132</v>
      </c>
      <c r="D99" s="57" t="s">
        <v>22</v>
      </c>
      <c r="E99" s="58">
        <f t="shared" si="3"/>
        <v>4</v>
      </c>
      <c r="F99" s="59"/>
      <c r="G99" s="60"/>
      <c r="H99" s="59"/>
      <c r="I99" s="59"/>
      <c r="J99" s="59"/>
      <c r="K99" s="60"/>
      <c r="L99" s="59">
        <v>4</v>
      </c>
      <c r="M99" s="59"/>
      <c r="N99" s="176"/>
      <c r="O99" s="59"/>
      <c r="P99" s="60"/>
      <c r="Q99" s="59"/>
      <c r="R99" s="62"/>
      <c r="S99" s="63"/>
      <c r="T99" s="64"/>
      <c r="U99" s="65"/>
      <c r="V99" s="68"/>
    </row>
    <row r="100" spans="1:22" s="23" customFormat="1" ht="12.75" customHeight="1">
      <c r="A100" s="29">
        <v>94</v>
      </c>
      <c r="B100" s="66">
        <v>3190152</v>
      </c>
      <c r="C100" s="56" t="s">
        <v>133</v>
      </c>
      <c r="D100" s="57" t="s">
        <v>24</v>
      </c>
      <c r="E100" s="58">
        <f t="shared" si="3"/>
        <v>3</v>
      </c>
      <c r="F100" s="59"/>
      <c r="G100" s="60"/>
      <c r="H100" s="59"/>
      <c r="I100" s="59"/>
      <c r="J100" s="59"/>
      <c r="K100" s="60"/>
      <c r="L100" s="59"/>
      <c r="M100" s="59">
        <v>3</v>
      </c>
      <c r="N100" s="176"/>
      <c r="O100" s="59"/>
      <c r="P100" s="60"/>
      <c r="Q100" s="59"/>
      <c r="R100" s="62"/>
      <c r="S100" s="63"/>
      <c r="T100" s="64"/>
      <c r="U100" s="65"/>
      <c r="V100" s="68"/>
    </row>
    <row r="101" spans="1:22" s="23" customFormat="1" ht="12.75" customHeight="1">
      <c r="A101" s="29"/>
      <c r="B101" s="32">
        <v>3560029</v>
      </c>
      <c r="C101" s="56" t="s">
        <v>134</v>
      </c>
      <c r="D101" s="57" t="s">
        <v>36</v>
      </c>
      <c r="E101" s="58">
        <f t="shared" si="3"/>
        <v>0</v>
      </c>
      <c r="F101" s="59"/>
      <c r="G101" s="60"/>
      <c r="H101" s="59"/>
      <c r="I101" s="59"/>
      <c r="J101" s="59"/>
      <c r="K101" s="60"/>
      <c r="L101" s="59"/>
      <c r="M101" s="59"/>
      <c r="N101" s="176"/>
      <c r="O101" s="59"/>
      <c r="P101" s="60"/>
      <c r="Q101" s="59"/>
      <c r="R101" s="62"/>
      <c r="S101" s="63"/>
      <c r="T101" s="64"/>
      <c r="U101" s="65"/>
      <c r="V101" s="68"/>
    </row>
    <row r="102" spans="1:22" s="23" customFormat="1" ht="12.75" customHeight="1">
      <c r="A102" s="29"/>
      <c r="B102" s="32">
        <v>3230035</v>
      </c>
      <c r="C102" s="56" t="s">
        <v>135</v>
      </c>
      <c r="D102" s="57" t="s">
        <v>34</v>
      </c>
      <c r="E102" s="58">
        <f aca="true" t="shared" si="4" ref="E102:E116">SUM(F102:V102)</f>
        <v>0</v>
      </c>
      <c r="F102" s="59"/>
      <c r="G102" s="60"/>
      <c r="H102" s="59"/>
      <c r="I102" s="59"/>
      <c r="J102" s="59"/>
      <c r="K102" s="60"/>
      <c r="L102" s="59"/>
      <c r="M102" s="60"/>
      <c r="N102" s="176"/>
      <c r="O102" s="59"/>
      <c r="P102" s="60"/>
      <c r="Q102" s="59"/>
      <c r="R102" s="62"/>
      <c r="S102" s="63"/>
      <c r="T102" s="64"/>
      <c r="U102" s="65"/>
      <c r="V102" s="68"/>
    </row>
    <row r="103" spans="1:22" s="23" customFormat="1" ht="12.75" customHeight="1">
      <c r="A103" s="29"/>
      <c r="B103" s="32">
        <v>3200188</v>
      </c>
      <c r="C103" s="56" t="s">
        <v>136</v>
      </c>
      <c r="D103" s="57" t="s">
        <v>18</v>
      </c>
      <c r="E103" s="58">
        <f t="shared" si="4"/>
        <v>0</v>
      </c>
      <c r="F103" s="59"/>
      <c r="G103" s="60"/>
      <c r="H103" s="59"/>
      <c r="I103" s="59"/>
      <c r="J103" s="59"/>
      <c r="K103" s="60"/>
      <c r="L103" s="59"/>
      <c r="M103" s="59"/>
      <c r="N103" s="176"/>
      <c r="O103" s="59"/>
      <c r="P103" s="60"/>
      <c r="Q103" s="59"/>
      <c r="R103" s="62"/>
      <c r="S103" s="63"/>
      <c r="T103" s="64"/>
      <c r="U103" s="65"/>
      <c r="V103" s="68"/>
    </row>
    <row r="104" spans="1:22" s="23" customFormat="1" ht="12.75" customHeight="1">
      <c r="A104" s="29"/>
      <c r="B104" s="32">
        <v>3190095</v>
      </c>
      <c r="C104" s="70" t="s">
        <v>137</v>
      </c>
      <c r="D104" s="57" t="s">
        <v>24</v>
      </c>
      <c r="E104" s="58">
        <f t="shared" si="4"/>
        <v>0</v>
      </c>
      <c r="F104" s="59"/>
      <c r="G104" s="60"/>
      <c r="H104" s="59"/>
      <c r="I104" s="59"/>
      <c r="J104" s="59"/>
      <c r="K104" s="60"/>
      <c r="L104" s="59"/>
      <c r="M104" s="59"/>
      <c r="N104" s="176"/>
      <c r="O104" s="59"/>
      <c r="P104" s="60"/>
      <c r="Q104" s="59"/>
      <c r="R104" s="62"/>
      <c r="S104" s="63"/>
      <c r="T104" s="64"/>
      <c r="U104" s="69"/>
      <c r="V104" s="69"/>
    </row>
    <row r="105" spans="1:22" s="23" customFormat="1" ht="12.75" customHeight="1">
      <c r="A105" s="29"/>
      <c r="B105" s="32">
        <v>1278460</v>
      </c>
      <c r="C105" s="56" t="s">
        <v>139</v>
      </c>
      <c r="D105" s="57" t="s">
        <v>34</v>
      </c>
      <c r="E105" s="58">
        <f t="shared" si="4"/>
        <v>0</v>
      </c>
      <c r="F105" s="59"/>
      <c r="G105" s="60"/>
      <c r="H105" s="59"/>
      <c r="I105" s="59"/>
      <c r="J105" s="59"/>
      <c r="K105" s="60"/>
      <c r="L105" s="59"/>
      <c r="M105" s="59"/>
      <c r="N105" s="176"/>
      <c r="O105" s="59"/>
      <c r="P105" s="60"/>
      <c r="Q105" s="59"/>
      <c r="R105" s="62"/>
      <c r="S105" s="63"/>
      <c r="T105" s="64"/>
      <c r="U105" s="65"/>
      <c r="V105" s="68"/>
    </row>
    <row r="106" spans="1:22" s="23" customFormat="1" ht="12.75" customHeight="1">
      <c r="A106" s="29"/>
      <c r="B106" s="66">
        <v>3150035</v>
      </c>
      <c r="C106" s="70" t="s">
        <v>141</v>
      </c>
      <c r="D106" s="71" t="s">
        <v>32</v>
      </c>
      <c r="E106" s="58">
        <f t="shared" si="4"/>
        <v>0</v>
      </c>
      <c r="F106" s="59"/>
      <c r="G106" s="60"/>
      <c r="H106" s="59"/>
      <c r="I106" s="59"/>
      <c r="J106" s="59"/>
      <c r="K106" s="60"/>
      <c r="L106" s="59"/>
      <c r="M106" s="59"/>
      <c r="N106" s="176"/>
      <c r="O106" s="59"/>
      <c r="P106" s="60"/>
      <c r="Q106" s="59"/>
      <c r="R106" s="62"/>
      <c r="S106" s="63"/>
      <c r="T106" s="64"/>
      <c r="U106" s="65"/>
      <c r="V106" s="68"/>
    </row>
    <row r="107" spans="1:22" s="23" customFormat="1" ht="12.75" customHeight="1">
      <c r="A107" s="29"/>
      <c r="B107" s="32">
        <v>1223752</v>
      </c>
      <c r="C107" s="56" t="s">
        <v>142</v>
      </c>
      <c r="D107" s="57" t="s">
        <v>16</v>
      </c>
      <c r="E107" s="58">
        <f t="shared" si="4"/>
        <v>0</v>
      </c>
      <c r="F107" s="59"/>
      <c r="G107" s="60"/>
      <c r="H107" s="59"/>
      <c r="I107" s="59"/>
      <c r="J107" s="59"/>
      <c r="K107" s="60"/>
      <c r="L107" s="59"/>
      <c r="M107" s="59"/>
      <c r="N107" s="176"/>
      <c r="O107" s="59"/>
      <c r="P107" s="60"/>
      <c r="Q107" s="59"/>
      <c r="R107" s="62"/>
      <c r="S107" s="63"/>
      <c r="T107" s="64"/>
      <c r="U107" s="65"/>
      <c r="V107" s="68"/>
    </row>
    <row r="108" spans="1:22" s="23" customFormat="1" ht="12.75" customHeight="1">
      <c r="A108" s="29"/>
      <c r="B108" s="32">
        <v>3480475</v>
      </c>
      <c r="C108" s="56" t="s">
        <v>143</v>
      </c>
      <c r="D108" s="57" t="s">
        <v>14</v>
      </c>
      <c r="E108" s="58">
        <f t="shared" si="4"/>
        <v>0</v>
      </c>
      <c r="F108" s="59"/>
      <c r="G108" s="60"/>
      <c r="H108" s="59"/>
      <c r="I108" s="59"/>
      <c r="J108" s="59"/>
      <c r="K108" s="60"/>
      <c r="L108" s="59"/>
      <c r="M108" s="59"/>
      <c r="N108" s="176"/>
      <c r="O108" s="59"/>
      <c r="P108" s="60"/>
      <c r="Q108" s="59"/>
      <c r="R108" s="62"/>
      <c r="S108" s="63"/>
      <c r="T108" s="64"/>
      <c r="U108" s="65"/>
      <c r="V108" s="68"/>
    </row>
    <row r="109" spans="1:22" s="45" customFormat="1" ht="12.75" customHeight="1">
      <c r="A109" s="29"/>
      <c r="B109" s="66">
        <v>3380023</v>
      </c>
      <c r="C109" s="56" t="s">
        <v>144</v>
      </c>
      <c r="D109" s="57" t="s">
        <v>26</v>
      </c>
      <c r="E109" s="58">
        <f t="shared" si="4"/>
        <v>0</v>
      </c>
      <c r="F109" s="59"/>
      <c r="G109" s="60"/>
      <c r="H109" s="59"/>
      <c r="I109" s="59"/>
      <c r="J109" s="59"/>
      <c r="K109" s="60"/>
      <c r="L109" s="59"/>
      <c r="M109" s="59"/>
      <c r="N109" s="176"/>
      <c r="O109" s="59"/>
      <c r="P109" s="60"/>
      <c r="Q109" s="59"/>
      <c r="R109" s="62"/>
      <c r="S109" s="63"/>
      <c r="T109" s="64"/>
      <c r="U109" s="65"/>
      <c r="V109" s="68"/>
    </row>
    <row r="110" spans="1:22" s="23" customFormat="1" ht="12.75" customHeight="1">
      <c r="A110" s="29"/>
      <c r="B110" s="32">
        <v>3230067</v>
      </c>
      <c r="C110" s="56" t="s">
        <v>145</v>
      </c>
      <c r="D110" s="57" t="s">
        <v>34</v>
      </c>
      <c r="E110" s="58">
        <f t="shared" si="4"/>
        <v>0</v>
      </c>
      <c r="F110" s="59"/>
      <c r="G110" s="60"/>
      <c r="H110" s="59"/>
      <c r="I110" s="59"/>
      <c r="J110" s="59"/>
      <c r="K110" s="60"/>
      <c r="L110" s="59"/>
      <c r="M110" s="59"/>
      <c r="N110" s="176"/>
      <c r="O110" s="59"/>
      <c r="P110" s="60"/>
      <c r="Q110" s="59"/>
      <c r="R110" s="62"/>
      <c r="S110" s="63"/>
      <c r="T110" s="64"/>
      <c r="U110" s="65"/>
      <c r="V110" s="68"/>
    </row>
    <row r="111" spans="1:22" s="23" customFormat="1" ht="12.75" customHeight="1">
      <c r="A111" s="29"/>
      <c r="B111" s="32">
        <v>1297957</v>
      </c>
      <c r="C111" s="56" t="s">
        <v>146</v>
      </c>
      <c r="D111" s="57" t="s">
        <v>16</v>
      </c>
      <c r="E111" s="58">
        <f t="shared" si="4"/>
        <v>0</v>
      </c>
      <c r="F111" s="59"/>
      <c r="G111" s="75"/>
      <c r="H111" s="59"/>
      <c r="I111" s="59"/>
      <c r="J111" s="59"/>
      <c r="K111" s="60"/>
      <c r="L111" s="59"/>
      <c r="M111" s="59"/>
      <c r="N111" s="176"/>
      <c r="O111" s="59"/>
      <c r="P111" s="60"/>
      <c r="Q111" s="59"/>
      <c r="R111" s="62"/>
      <c r="S111" s="63"/>
      <c r="T111" s="64"/>
      <c r="U111" s="65"/>
      <c r="V111" s="68"/>
    </row>
    <row r="112" spans="1:22" s="23" customFormat="1" ht="12.75" customHeight="1">
      <c r="A112" s="29"/>
      <c r="B112" s="67">
        <v>3520007</v>
      </c>
      <c r="C112" s="56" t="s">
        <v>147</v>
      </c>
      <c r="D112" s="57" t="s">
        <v>28</v>
      </c>
      <c r="E112" s="58">
        <f t="shared" si="4"/>
        <v>0</v>
      </c>
      <c r="F112" s="59"/>
      <c r="G112" s="60"/>
      <c r="H112" s="59"/>
      <c r="I112" s="59"/>
      <c r="J112" s="59"/>
      <c r="K112" s="60"/>
      <c r="L112" s="59"/>
      <c r="M112" s="59"/>
      <c r="N112" s="176"/>
      <c r="O112" s="59"/>
      <c r="P112" s="60"/>
      <c r="Q112" s="59"/>
      <c r="R112" s="62"/>
      <c r="S112" s="63"/>
      <c r="T112" s="64"/>
      <c r="U112" s="65"/>
      <c r="V112" s="68"/>
    </row>
    <row r="113" spans="1:22" s="23" customFormat="1" ht="12.75" customHeight="1">
      <c r="A113" s="29"/>
      <c r="B113" s="67">
        <v>3520009</v>
      </c>
      <c r="C113" s="56" t="s">
        <v>148</v>
      </c>
      <c r="D113" s="57" t="s">
        <v>28</v>
      </c>
      <c r="E113" s="58">
        <f t="shared" si="4"/>
        <v>0</v>
      </c>
      <c r="F113" s="59"/>
      <c r="G113" s="60"/>
      <c r="H113" s="59"/>
      <c r="I113" s="59"/>
      <c r="J113" s="59"/>
      <c r="K113" s="60"/>
      <c r="L113" s="59"/>
      <c r="M113" s="59"/>
      <c r="N113" s="176"/>
      <c r="O113" s="59"/>
      <c r="P113" s="60"/>
      <c r="Q113" s="59"/>
      <c r="R113" s="62"/>
      <c r="S113" s="63"/>
      <c r="T113" s="74"/>
      <c r="U113" s="65"/>
      <c r="V113" s="68"/>
    </row>
    <row r="114" spans="1:22" s="23" customFormat="1" ht="12.75" customHeight="1">
      <c r="A114" s="29"/>
      <c r="B114" s="66">
        <v>3480482</v>
      </c>
      <c r="C114" s="56" t="s">
        <v>149</v>
      </c>
      <c r="D114" s="57" t="s">
        <v>14</v>
      </c>
      <c r="E114" s="58">
        <f t="shared" si="4"/>
        <v>0</v>
      </c>
      <c r="F114" s="59"/>
      <c r="G114" s="60"/>
      <c r="H114" s="59"/>
      <c r="I114" s="59"/>
      <c r="J114" s="59"/>
      <c r="K114" s="60"/>
      <c r="L114" s="59"/>
      <c r="M114" s="59"/>
      <c r="N114" s="176"/>
      <c r="O114" s="59"/>
      <c r="P114" s="60"/>
      <c r="Q114" s="59"/>
      <c r="R114" s="62"/>
      <c r="S114" s="63"/>
      <c r="T114" s="64"/>
      <c r="U114" s="65"/>
      <c r="V114" s="68"/>
    </row>
    <row r="115" spans="1:22" s="23" customFormat="1" ht="12.75" customHeight="1">
      <c r="A115" s="29"/>
      <c r="B115" s="33">
        <v>3710003</v>
      </c>
      <c r="C115" s="56" t="s">
        <v>150</v>
      </c>
      <c r="D115" s="57" t="s">
        <v>151</v>
      </c>
      <c r="E115" s="58">
        <f t="shared" si="4"/>
        <v>0</v>
      </c>
      <c r="F115" s="59"/>
      <c r="G115" s="60"/>
      <c r="H115" s="59"/>
      <c r="I115" s="59"/>
      <c r="J115" s="59"/>
      <c r="K115" s="60"/>
      <c r="L115" s="59"/>
      <c r="M115" s="59"/>
      <c r="N115" s="176"/>
      <c r="O115" s="59"/>
      <c r="P115" s="60"/>
      <c r="Q115" s="59"/>
      <c r="R115" s="62"/>
      <c r="S115" s="63"/>
      <c r="T115" s="64"/>
      <c r="U115" s="65"/>
      <c r="V115" s="68"/>
    </row>
    <row r="116" spans="1:22" s="23" customFormat="1" ht="12.75" customHeight="1">
      <c r="A116" s="29"/>
      <c r="B116" s="66">
        <v>1298442</v>
      </c>
      <c r="C116" s="56" t="s">
        <v>153</v>
      </c>
      <c r="D116" s="57" t="s">
        <v>16</v>
      </c>
      <c r="E116" s="58">
        <f t="shared" si="4"/>
        <v>0</v>
      </c>
      <c r="F116" s="59"/>
      <c r="G116" s="60"/>
      <c r="H116" s="59"/>
      <c r="I116" s="59"/>
      <c r="J116" s="59"/>
      <c r="K116" s="60"/>
      <c r="L116" s="59"/>
      <c r="M116" s="59"/>
      <c r="N116" s="176"/>
      <c r="O116" s="59"/>
      <c r="P116" s="60"/>
      <c r="Q116" s="59"/>
      <c r="R116" s="62"/>
      <c r="S116" s="63"/>
      <c r="T116" s="64"/>
      <c r="U116" s="65"/>
      <c r="V116" s="68"/>
    </row>
    <row r="117" spans="1:22" s="23" customFormat="1" ht="12.75" customHeight="1">
      <c r="A117" s="29"/>
      <c r="B117" s="66">
        <v>1023835</v>
      </c>
      <c r="C117" s="56" t="s">
        <v>154</v>
      </c>
      <c r="D117" s="57" t="s">
        <v>34</v>
      </c>
      <c r="E117" s="58">
        <f>SUM(F117:T117)</f>
        <v>0</v>
      </c>
      <c r="F117" s="59"/>
      <c r="G117" s="60"/>
      <c r="H117" s="59"/>
      <c r="I117" s="59"/>
      <c r="J117" s="59"/>
      <c r="K117" s="60"/>
      <c r="L117" s="59"/>
      <c r="M117" s="59"/>
      <c r="N117" s="176"/>
      <c r="O117" s="59"/>
      <c r="P117" s="60"/>
      <c r="Q117" s="59"/>
      <c r="R117" s="62"/>
      <c r="S117" s="63"/>
      <c r="T117" s="64"/>
      <c r="U117" s="65"/>
      <c r="V117" s="68"/>
    </row>
    <row r="118" spans="1:22" s="23" customFormat="1" ht="12.75" customHeight="1">
      <c r="A118" s="29"/>
      <c r="B118" s="66">
        <v>3480621</v>
      </c>
      <c r="C118" s="56" t="s">
        <v>157</v>
      </c>
      <c r="D118" s="57" t="s">
        <v>14</v>
      </c>
      <c r="E118" s="58">
        <f>SUM(F118:V118)</f>
        <v>0</v>
      </c>
      <c r="F118" s="59"/>
      <c r="G118" s="60"/>
      <c r="H118" s="59"/>
      <c r="I118" s="59"/>
      <c r="J118" s="59"/>
      <c r="K118" s="60"/>
      <c r="L118" s="59"/>
      <c r="M118" s="59"/>
      <c r="N118" s="176"/>
      <c r="O118" s="59"/>
      <c r="P118" s="60"/>
      <c r="Q118" s="59"/>
      <c r="R118" s="62"/>
      <c r="S118" s="63"/>
      <c r="T118" s="64"/>
      <c r="U118" s="65"/>
      <c r="V118" s="68"/>
    </row>
    <row r="119" spans="1:22" s="23" customFormat="1" ht="12.75" customHeight="1">
      <c r="A119" s="29"/>
      <c r="B119" s="67">
        <v>3230008</v>
      </c>
      <c r="C119" s="56" t="s">
        <v>158</v>
      </c>
      <c r="D119" s="57" t="s">
        <v>34</v>
      </c>
      <c r="E119" s="58">
        <f>SUM(F119:V119)</f>
        <v>0</v>
      </c>
      <c r="F119" s="59"/>
      <c r="G119" s="60"/>
      <c r="H119" s="59"/>
      <c r="I119" s="59"/>
      <c r="J119" s="59"/>
      <c r="K119" s="60"/>
      <c r="L119" s="59"/>
      <c r="M119" s="59"/>
      <c r="N119" s="61"/>
      <c r="O119" s="59"/>
      <c r="P119" s="60"/>
      <c r="Q119" s="59"/>
      <c r="R119" s="62"/>
      <c r="S119" s="63"/>
      <c r="T119" s="64"/>
      <c r="U119" s="65"/>
      <c r="V119" s="68"/>
    </row>
    <row r="120" spans="1:22" s="23" customFormat="1" ht="12.75" customHeight="1">
      <c r="A120" s="197" t="s">
        <v>159</v>
      </c>
      <c r="B120" s="197"/>
      <c r="C120" s="197"/>
      <c r="D120" s="197"/>
      <c r="E120" s="197"/>
      <c r="F120" s="197"/>
      <c r="G120" s="197"/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  <c r="R120" s="197"/>
      <c r="S120" s="197"/>
      <c r="T120" s="197"/>
      <c r="U120" s="197"/>
      <c r="V120" s="197"/>
    </row>
  </sheetData>
  <mergeCells count="12">
    <mergeCell ref="A120:V120"/>
    <mergeCell ref="C4:D4"/>
    <mergeCell ref="E4:J4"/>
    <mergeCell ref="K4:S4"/>
    <mergeCell ref="C5:D5"/>
    <mergeCell ref="E5:J5"/>
    <mergeCell ref="K5:S5"/>
    <mergeCell ref="B1:D1"/>
    <mergeCell ref="J1:R1"/>
    <mergeCell ref="A2:R2"/>
    <mergeCell ref="C3:D3"/>
    <mergeCell ref="E3:L3"/>
  </mergeCells>
  <printOptions/>
  <pageMargins left="0.19652777777777777" right="0.27569444444444446" top="0.19652777777777777" bottom="0.31527777777777777" header="0.5118055555555555" footer="0.15763888888888888"/>
  <pageSetup horizontalDpi="300" verticalDpi="300" orientation="landscape" paperSize="9" scale="83" r:id="rId2"/>
  <headerFooter alignWithMargins="0">
    <oddFooter>&amp;L  &amp;RPage &amp;P</oddFooter>
  </headerFooter>
  <rowBreaks count="1" manualBreakCount="1">
    <brk id="43" max="255" man="1"/>
  </rowBreaks>
  <colBreaks count="1" manualBreakCount="1">
    <brk id="2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5"/>
  <sheetViews>
    <sheetView showGridLines="0" zoomScaleSheetLayoutView="100" workbookViewId="0" topLeftCell="A2">
      <pane ySplit="5" topLeftCell="BM7" activePane="bottomLeft" state="frozen"/>
      <selection pane="topLeft" activeCell="A2" sqref="A2"/>
      <selection pane="bottomLeft" activeCell="K5" sqref="K5:S5"/>
    </sheetView>
  </sheetViews>
  <sheetFormatPr defaultColWidth="9.140625" defaultRowHeight="12.75" customHeight="1"/>
  <cols>
    <col min="1" max="1" width="9.28125" style="1" customWidth="1"/>
    <col min="2" max="2" width="8.57421875" style="1" customWidth="1"/>
    <col min="3" max="3" width="28.8515625" style="2" customWidth="1"/>
    <col min="4" max="4" width="8.57421875" style="1" customWidth="1"/>
    <col min="5" max="5" width="9.7109375" style="2" customWidth="1"/>
    <col min="6" max="6" width="5.421875" style="39" customWidth="1"/>
    <col min="7" max="7" width="5.421875" style="38" customWidth="1"/>
    <col min="8" max="8" width="5.28125" style="1" customWidth="1"/>
    <col min="9" max="9" width="5.140625" style="1" customWidth="1"/>
    <col min="10" max="10" width="4.140625" style="1" customWidth="1"/>
    <col min="11" max="11" width="4.57421875" style="38" customWidth="1"/>
    <col min="12" max="12" width="4.57421875" style="1" customWidth="1"/>
    <col min="13" max="13" width="4.7109375" style="1" customWidth="1"/>
    <col min="14" max="14" width="4.7109375" style="39" customWidth="1"/>
    <col min="15" max="16" width="4.421875" style="1" customWidth="1"/>
    <col min="17" max="17" width="4.8515625" style="1" customWidth="1"/>
    <col min="18" max="18" width="5.28125" style="39" customWidth="1"/>
    <col min="19" max="19" width="5.8515625" style="2" customWidth="1"/>
    <col min="20" max="21" width="5.57421875" style="2" customWidth="1"/>
    <col min="22" max="22" width="5.421875" style="2" customWidth="1"/>
    <col min="23" max="16384" width="11.00390625" style="2" customWidth="1"/>
  </cols>
  <sheetData>
    <row r="1" spans="1:22" ht="57" customHeight="1">
      <c r="A1" s="5"/>
      <c r="B1" s="187" t="s">
        <v>0</v>
      </c>
      <c r="C1" s="187"/>
      <c r="D1" s="187"/>
      <c r="E1" s="6"/>
      <c r="F1" s="76"/>
      <c r="G1" s="77"/>
      <c r="H1" s="5"/>
      <c r="I1" s="5"/>
      <c r="J1" s="188" t="s">
        <v>1</v>
      </c>
      <c r="K1" s="188"/>
      <c r="L1" s="188"/>
      <c r="M1" s="188"/>
      <c r="N1" s="188"/>
      <c r="O1" s="188"/>
      <c r="P1" s="188"/>
      <c r="Q1" s="188"/>
      <c r="R1" s="188"/>
      <c r="S1" s="6"/>
      <c r="T1" s="6"/>
      <c r="U1" s="6"/>
      <c r="V1" s="6"/>
    </row>
    <row r="2" spans="1:18" ht="18" customHeight="1">
      <c r="A2" s="189" t="s">
        <v>160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</row>
    <row r="3" spans="1:22" ht="17.25" customHeight="1">
      <c r="A3" s="9"/>
      <c r="B3" s="10">
        <v>2009</v>
      </c>
      <c r="C3" s="196" t="s">
        <v>161</v>
      </c>
      <c r="D3" s="196"/>
      <c r="E3" s="190" t="s">
        <v>4</v>
      </c>
      <c r="F3" s="190"/>
      <c r="G3" s="190"/>
      <c r="H3" s="190"/>
      <c r="I3" s="190"/>
      <c r="J3" s="190"/>
      <c r="K3" s="190"/>
      <c r="S3" s="12"/>
      <c r="T3" s="12"/>
      <c r="U3" s="12"/>
      <c r="V3" s="12"/>
    </row>
    <row r="4" spans="1:27" ht="15.75" customHeight="1">
      <c r="A4" s="13"/>
      <c r="B4" s="14"/>
      <c r="C4" s="198" t="s">
        <v>5</v>
      </c>
      <c r="D4" s="198"/>
      <c r="E4" s="194" t="s">
        <v>6</v>
      </c>
      <c r="F4" s="194"/>
      <c r="G4" s="194"/>
      <c r="H4" s="194"/>
      <c r="I4" s="194"/>
      <c r="J4" s="194"/>
      <c r="K4" s="194" t="s">
        <v>7</v>
      </c>
      <c r="L4" s="194"/>
      <c r="M4" s="194"/>
      <c r="N4" s="194"/>
      <c r="O4" s="194"/>
      <c r="P4" s="194"/>
      <c r="Q4" s="194"/>
      <c r="R4" s="194"/>
      <c r="S4" s="194"/>
      <c r="T4" s="78"/>
      <c r="U4" s="78"/>
      <c r="V4" s="78"/>
      <c r="W4" s="78"/>
      <c r="X4" s="78"/>
      <c r="Y4" s="78"/>
      <c r="Z4" s="78"/>
      <c r="AA4" s="78"/>
    </row>
    <row r="5" spans="3:27" ht="73.5" customHeight="1">
      <c r="C5" s="199" t="s">
        <v>162</v>
      </c>
      <c r="D5" s="199"/>
      <c r="E5" s="195" t="s">
        <v>163</v>
      </c>
      <c r="F5" s="195"/>
      <c r="G5" s="195"/>
      <c r="H5" s="195"/>
      <c r="I5" s="195"/>
      <c r="J5" s="195"/>
      <c r="K5" s="195" t="s">
        <v>417</v>
      </c>
      <c r="L5" s="195"/>
      <c r="M5" s="195"/>
      <c r="N5" s="195"/>
      <c r="O5" s="195"/>
      <c r="P5" s="195"/>
      <c r="Q5" s="195"/>
      <c r="R5" s="195"/>
      <c r="S5" s="195"/>
      <c r="T5" s="41"/>
      <c r="U5" s="41"/>
      <c r="V5" s="41"/>
      <c r="W5" s="41"/>
      <c r="X5" s="41"/>
      <c r="Y5" s="41"/>
      <c r="Z5" s="41"/>
      <c r="AA5" s="41"/>
    </row>
    <row r="6" spans="1:34" s="80" customFormat="1" ht="12" customHeight="1">
      <c r="A6" s="17" t="s">
        <v>10</v>
      </c>
      <c r="B6" s="18" t="s">
        <v>11</v>
      </c>
      <c r="C6" s="18" t="s">
        <v>56</v>
      </c>
      <c r="D6" s="18" t="s">
        <v>57</v>
      </c>
      <c r="E6" s="18" t="s">
        <v>13</v>
      </c>
      <c r="F6" s="20">
        <v>1</v>
      </c>
      <c r="G6" s="21">
        <v>2</v>
      </c>
      <c r="H6" s="20">
        <v>3</v>
      </c>
      <c r="I6" s="20">
        <v>4</v>
      </c>
      <c r="J6" s="20">
        <v>5</v>
      </c>
      <c r="K6" s="21">
        <v>6</v>
      </c>
      <c r="L6" s="20">
        <v>7</v>
      </c>
      <c r="M6" s="20">
        <v>8</v>
      </c>
      <c r="N6" s="20">
        <v>9</v>
      </c>
      <c r="O6" s="20">
        <v>10</v>
      </c>
      <c r="P6" s="21">
        <v>11</v>
      </c>
      <c r="Q6" s="20">
        <v>12</v>
      </c>
      <c r="R6" s="21">
        <v>13</v>
      </c>
      <c r="S6" s="21">
        <v>14</v>
      </c>
      <c r="T6" s="21"/>
      <c r="U6" s="20"/>
      <c r="V6" s="21"/>
      <c r="W6" s="79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22" ht="12.75" customHeight="1">
      <c r="A7" s="81">
        <v>1</v>
      </c>
      <c r="B7" s="82">
        <v>3295121</v>
      </c>
      <c r="C7" s="46" t="s">
        <v>164</v>
      </c>
      <c r="D7" s="47" t="s">
        <v>16</v>
      </c>
      <c r="E7" s="83">
        <f aca="true" t="shared" si="0" ref="E7:E30">SUM(F7:V7)</f>
        <v>598</v>
      </c>
      <c r="F7" s="84">
        <v>40</v>
      </c>
      <c r="G7" s="84">
        <v>45</v>
      </c>
      <c r="H7" s="47">
        <v>100</v>
      </c>
      <c r="I7" s="47">
        <v>100</v>
      </c>
      <c r="J7" s="84">
        <v>50</v>
      </c>
      <c r="K7" s="84"/>
      <c r="L7" s="85">
        <v>80</v>
      </c>
      <c r="M7" s="47">
        <v>45</v>
      </c>
      <c r="N7" s="175">
        <v>100</v>
      </c>
      <c r="O7" s="47"/>
      <c r="P7" s="84">
        <v>18</v>
      </c>
      <c r="Q7" s="47">
        <v>20</v>
      </c>
      <c r="R7" s="86"/>
      <c r="S7" s="53"/>
      <c r="T7" s="54"/>
      <c r="U7" s="55"/>
      <c r="V7" s="87"/>
    </row>
    <row r="8" spans="1:22" s="23" customFormat="1" ht="12.75" customHeight="1">
      <c r="A8" s="88">
        <v>2</v>
      </c>
      <c r="B8" s="67">
        <v>3505112</v>
      </c>
      <c r="C8" s="56" t="s">
        <v>167</v>
      </c>
      <c r="D8" s="57" t="s">
        <v>22</v>
      </c>
      <c r="E8" s="89">
        <f t="shared" si="0"/>
        <v>477</v>
      </c>
      <c r="F8" s="71">
        <v>100</v>
      </c>
      <c r="G8" s="71">
        <v>36</v>
      </c>
      <c r="H8" s="71">
        <v>36</v>
      </c>
      <c r="I8" s="57">
        <v>29</v>
      </c>
      <c r="J8" s="71">
        <v>80</v>
      </c>
      <c r="K8" s="71"/>
      <c r="L8" s="90">
        <v>22</v>
      </c>
      <c r="M8" s="57">
        <v>50</v>
      </c>
      <c r="N8" s="176">
        <v>24</v>
      </c>
      <c r="O8" s="57"/>
      <c r="P8" s="71">
        <v>40</v>
      </c>
      <c r="Q8" s="57">
        <v>60</v>
      </c>
      <c r="R8" s="91"/>
      <c r="S8" s="63"/>
      <c r="T8" s="64"/>
      <c r="U8" s="65"/>
      <c r="V8" s="68"/>
    </row>
    <row r="9" spans="1:22" s="23" customFormat="1" ht="12.75" customHeight="1">
      <c r="A9" s="81">
        <v>3</v>
      </c>
      <c r="B9" s="67">
        <v>3485107</v>
      </c>
      <c r="C9" s="56" t="s">
        <v>166</v>
      </c>
      <c r="D9" s="57" t="s">
        <v>14</v>
      </c>
      <c r="E9" s="89">
        <f t="shared" si="0"/>
        <v>455</v>
      </c>
      <c r="F9" s="71">
        <v>36</v>
      </c>
      <c r="G9" s="71">
        <v>80</v>
      </c>
      <c r="H9" s="71">
        <v>50</v>
      </c>
      <c r="I9" s="57">
        <v>60</v>
      </c>
      <c r="J9" s="71">
        <v>29</v>
      </c>
      <c r="K9" s="71"/>
      <c r="L9" s="90">
        <v>60</v>
      </c>
      <c r="M9" s="57">
        <v>60</v>
      </c>
      <c r="N9" s="176">
        <v>80</v>
      </c>
      <c r="O9" s="57"/>
      <c r="P9" s="71"/>
      <c r="Q9" s="57"/>
      <c r="R9" s="91"/>
      <c r="S9" s="63"/>
      <c r="T9" s="64"/>
      <c r="U9" s="65"/>
      <c r="V9" s="68"/>
    </row>
    <row r="10" spans="1:22" s="23" customFormat="1" ht="12.75" customHeight="1">
      <c r="A10" s="88">
        <v>4</v>
      </c>
      <c r="B10" s="32">
        <v>3485299</v>
      </c>
      <c r="C10" s="56" t="s">
        <v>165</v>
      </c>
      <c r="D10" s="57" t="s">
        <v>14</v>
      </c>
      <c r="E10" s="89">
        <f t="shared" si="0"/>
        <v>429</v>
      </c>
      <c r="F10" s="71">
        <v>50</v>
      </c>
      <c r="G10" s="71">
        <v>100</v>
      </c>
      <c r="H10" s="71">
        <v>45</v>
      </c>
      <c r="I10" s="57">
        <v>45</v>
      </c>
      <c r="J10" s="71">
        <v>60</v>
      </c>
      <c r="K10" s="71"/>
      <c r="L10" s="90">
        <v>29</v>
      </c>
      <c r="M10" s="57">
        <v>100</v>
      </c>
      <c r="N10" s="176">
        <v>0</v>
      </c>
      <c r="O10" s="57"/>
      <c r="P10" s="71"/>
      <c r="Q10" s="57"/>
      <c r="R10" s="91"/>
      <c r="S10" s="63"/>
      <c r="T10" s="64"/>
      <c r="U10" s="65"/>
      <c r="V10" s="68"/>
    </row>
    <row r="11" spans="1:22" s="23" customFormat="1" ht="12.75" customHeight="1">
      <c r="A11" s="88">
        <v>5</v>
      </c>
      <c r="B11" s="67">
        <v>1372259</v>
      </c>
      <c r="C11" s="56" t="s">
        <v>172</v>
      </c>
      <c r="D11" s="57" t="s">
        <v>14</v>
      </c>
      <c r="E11" s="89">
        <f t="shared" si="0"/>
        <v>340</v>
      </c>
      <c r="F11" s="71"/>
      <c r="G11" s="71"/>
      <c r="H11" s="71"/>
      <c r="I11" s="57">
        <v>80</v>
      </c>
      <c r="J11" s="71">
        <v>100</v>
      </c>
      <c r="K11" s="71"/>
      <c r="L11" s="90"/>
      <c r="M11" s="57"/>
      <c r="N11" s="176"/>
      <c r="O11" s="57"/>
      <c r="P11" s="71">
        <v>80</v>
      </c>
      <c r="Q11" s="57">
        <v>80</v>
      </c>
      <c r="R11" s="91"/>
      <c r="S11" s="63"/>
      <c r="T11" s="64"/>
      <c r="U11" s="65"/>
      <c r="V11" s="68"/>
    </row>
    <row r="12" spans="1:22" s="23" customFormat="1" ht="12.75" customHeight="1">
      <c r="A12" s="81">
        <v>6</v>
      </c>
      <c r="B12" s="67">
        <v>3295069</v>
      </c>
      <c r="C12" s="56" t="s">
        <v>168</v>
      </c>
      <c r="D12" s="57" t="s">
        <v>16</v>
      </c>
      <c r="E12" s="89">
        <f t="shared" si="0"/>
        <v>276</v>
      </c>
      <c r="F12" s="71">
        <v>60</v>
      </c>
      <c r="G12" s="71">
        <v>50</v>
      </c>
      <c r="H12" s="71">
        <v>40</v>
      </c>
      <c r="I12" s="57">
        <v>36</v>
      </c>
      <c r="J12" s="71">
        <v>26</v>
      </c>
      <c r="K12" s="71"/>
      <c r="L12" s="90"/>
      <c r="M12" s="57"/>
      <c r="N12" s="176">
        <v>26</v>
      </c>
      <c r="O12" s="57"/>
      <c r="P12" s="71">
        <v>16</v>
      </c>
      <c r="Q12" s="57">
        <v>22</v>
      </c>
      <c r="R12" s="91"/>
      <c r="S12" s="63"/>
      <c r="T12" s="63"/>
      <c r="U12" s="65"/>
      <c r="V12" s="65"/>
    </row>
    <row r="13" spans="1:22" s="23" customFormat="1" ht="12.75" customHeight="1">
      <c r="A13" s="88">
        <v>7</v>
      </c>
      <c r="B13" s="67">
        <v>3205269</v>
      </c>
      <c r="C13" s="56" t="s">
        <v>169</v>
      </c>
      <c r="D13" s="57" t="s">
        <v>18</v>
      </c>
      <c r="E13" s="89">
        <f t="shared" si="0"/>
        <v>255</v>
      </c>
      <c r="F13" s="71">
        <v>32</v>
      </c>
      <c r="G13" s="71">
        <v>29</v>
      </c>
      <c r="H13" s="57">
        <v>29</v>
      </c>
      <c r="I13" s="57">
        <v>24</v>
      </c>
      <c r="J13" s="57">
        <v>36</v>
      </c>
      <c r="K13" s="71"/>
      <c r="L13" s="90">
        <v>20</v>
      </c>
      <c r="M13" s="57">
        <v>36</v>
      </c>
      <c r="N13" s="176">
        <v>20</v>
      </c>
      <c r="O13" s="57"/>
      <c r="P13" s="57">
        <v>14</v>
      </c>
      <c r="Q13" s="57">
        <v>15</v>
      </c>
      <c r="R13" s="58"/>
      <c r="S13" s="63"/>
      <c r="T13" s="64"/>
      <c r="U13" s="65"/>
      <c r="V13" s="68"/>
    </row>
    <row r="14" spans="1:22" s="23" customFormat="1" ht="12.75" customHeight="1">
      <c r="A14" s="88">
        <v>8</v>
      </c>
      <c r="B14" s="32">
        <v>3485196</v>
      </c>
      <c r="C14" s="70" t="s">
        <v>171</v>
      </c>
      <c r="D14" s="71" t="s">
        <v>14</v>
      </c>
      <c r="E14" s="89">
        <f t="shared" si="0"/>
        <v>254</v>
      </c>
      <c r="F14" s="57">
        <v>80</v>
      </c>
      <c r="G14" s="71">
        <v>40</v>
      </c>
      <c r="H14" s="71">
        <v>60</v>
      </c>
      <c r="I14" s="57"/>
      <c r="J14" s="71"/>
      <c r="K14" s="71"/>
      <c r="L14" s="90"/>
      <c r="M14" s="57"/>
      <c r="N14" s="176">
        <v>45</v>
      </c>
      <c r="O14" s="57"/>
      <c r="P14" s="71"/>
      <c r="Q14" s="57">
        <v>29</v>
      </c>
      <c r="R14" s="91"/>
      <c r="S14" s="63"/>
      <c r="T14" s="64"/>
      <c r="U14" s="65"/>
      <c r="V14" s="68"/>
    </row>
    <row r="15" spans="1:22" s="23" customFormat="1" ht="12.75" customHeight="1">
      <c r="A15" s="81">
        <v>9</v>
      </c>
      <c r="B15" s="32">
        <v>3295119</v>
      </c>
      <c r="C15" s="56" t="s">
        <v>170</v>
      </c>
      <c r="D15" s="57" t="s">
        <v>16</v>
      </c>
      <c r="E15" s="89">
        <f t="shared" si="0"/>
        <v>201</v>
      </c>
      <c r="F15" s="71">
        <v>29</v>
      </c>
      <c r="G15" s="71">
        <v>60</v>
      </c>
      <c r="H15" s="71">
        <v>32</v>
      </c>
      <c r="I15" s="57">
        <v>40</v>
      </c>
      <c r="J15" s="57">
        <v>40</v>
      </c>
      <c r="K15" s="71"/>
      <c r="L15" s="90"/>
      <c r="M15" s="57"/>
      <c r="N15" s="176"/>
      <c r="O15" s="57"/>
      <c r="P15" s="71"/>
      <c r="Q15" s="57"/>
      <c r="R15" s="91"/>
      <c r="S15" s="63"/>
      <c r="T15" s="64"/>
      <c r="U15" s="65"/>
      <c r="V15" s="68"/>
    </row>
    <row r="16" spans="1:22" s="23" customFormat="1" ht="12.75" customHeight="1">
      <c r="A16" s="88">
        <v>10</v>
      </c>
      <c r="B16" s="33">
        <v>3295029</v>
      </c>
      <c r="C16" s="70" t="s">
        <v>173</v>
      </c>
      <c r="D16" s="71" t="s">
        <v>16</v>
      </c>
      <c r="E16" s="89">
        <f t="shared" si="0"/>
        <v>182</v>
      </c>
      <c r="F16" s="57">
        <v>45</v>
      </c>
      <c r="G16" s="71">
        <v>32</v>
      </c>
      <c r="H16" s="71">
        <v>26</v>
      </c>
      <c r="I16" s="57">
        <v>22</v>
      </c>
      <c r="J16" s="71">
        <v>24</v>
      </c>
      <c r="K16" s="71"/>
      <c r="L16" s="90"/>
      <c r="M16" s="57"/>
      <c r="N16" s="176"/>
      <c r="O16" s="57"/>
      <c r="P16" s="71">
        <v>15</v>
      </c>
      <c r="Q16" s="57">
        <v>18</v>
      </c>
      <c r="R16" s="91"/>
      <c r="S16" s="63"/>
      <c r="T16" s="64"/>
      <c r="U16" s="65"/>
      <c r="V16" s="68"/>
    </row>
    <row r="17" spans="1:22" s="23" customFormat="1" ht="12.75" customHeight="1">
      <c r="A17" s="88">
        <v>11</v>
      </c>
      <c r="B17" s="67">
        <v>3155074</v>
      </c>
      <c r="C17" s="56" t="s">
        <v>178</v>
      </c>
      <c r="D17" s="57" t="s">
        <v>32</v>
      </c>
      <c r="E17" s="89">
        <f t="shared" si="0"/>
        <v>163</v>
      </c>
      <c r="F17" s="71"/>
      <c r="G17" s="71"/>
      <c r="H17" s="71"/>
      <c r="I17" s="57">
        <v>50</v>
      </c>
      <c r="J17" s="71">
        <v>45</v>
      </c>
      <c r="K17" s="71"/>
      <c r="L17" s="90"/>
      <c r="M17" s="57"/>
      <c r="N17" s="176">
        <v>32</v>
      </c>
      <c r="O17" s="57"/>
      <c r="P17" s="71">
        <v>20</v>
      </c>
      <c r="Q17" s="57">
        <v>16</v>
      </c>
      <c r="R17" s="91"/>
      <c r="S17" s="63"/>
      <c r="T17" s="64"/>
      <c r="U17" s="65"/>
      <c r="V17" s="68"/>
    </row>
    <row r="18" spans="1:22" s="23" customFormat="1" ht="12.75" customHeight="1">
      <c r="A18" s="81">
        <v>12</v>
      </c>
      <c r="B18" s="67">
        <v>3485023</v>
      </c>
      <c r="C18" s="56" t="s">
        <v>194</v>
      </c>
      <c r="D18" s="57" t="s">
        <v>14</v>
      </c>
      <c r="E18" s="89">
        <f t="shared" si="0"/>
        <v>160</v>
      </c>
      <c r="F18" s="71"/>
      <c r="G18" s="71"/>
      <c r="H18" s="71"/>
      <c r="I18" s="57"/>
      <c r="J18" s="71"/>
      <c r="K18" s="71"/>
      <c r="L18" s="57"/>
      <c r="M18" s="57"/>
      <c r="N18" s="58"/>
      <c r="O18" s="57"/>
      <c r="P18" s="71">
        <v>60</v>
      </c>
      <c r="Q18" s="57">
        <v>100</v>
      </c>
      <c r="R18" s="91"/>
      <c r="S18" s="63"/>
      <c r="T18" s="64"/>
      <c r="U18" s="65"/>
      <c r="V18" s="68"/>
    </row>
    <row r="19" spans="1:22" s="23" customFormat="1" ht="12.75" customHeight="1">
      <c r="A19" s="88">
        <v>13</v>
      </c>
      <c r="B19" s="67">
        <v>1194555</v>
      </c>
      <c r="C19" s="56" t="s">
        <v>391</v>
      </c>
      <c r="D19" s="57" t="s">
        <v>354</v>
      </c>
      <c r="E19" s="89">
        <f t="shared" si="0"/>
        <v>145</v>
      </c>
      <c r="F19" s="71"/>
      <c r="G19" s="71"/>
      <c r="H19" s="71"/>
      <c r="I19" s="57"/>
      <c r="J19" s="71"/>
      <c r="K19" s="71"/>
      <c r="L19" s="90"/>
      <c r="M19" s="57"/>
      <c r="N19" s="58"/>
      <c r="O19" s="57"/>
      <c r="P19" s="71">
        <v>100</v>
      </c>
      <c r="Q19" s="57">
        <v>45</v>
      </c>
      <c r="R19" s="91"/>
      <c r="S19" s="63"/>
      <c r="T19" s="64"/>
      <c r="U19" s="65"/>
      <c r="V19" s="68"/>
    </row>
    <row r="20" spans="1:22" s="23" customFormat="1" ht="12.75" customHeight="1">
      <c r="A20" s="88">
        <v>14</v>
      </c>
      <c r="B20" s="32">
        <v>3205348</v>
      </c>
      <c r="C20" s="56" t="s">
        <v>175</v>
      </c>
      <c r="D20" s="63" t="s">
        <v>18</v>
      </c>
      <c r="E20" s="89">
        <f t="shared" si="0"/>
        <v>143</v>
      </c>
      <c r="F20" s="71">
        <v>26</v>
      </c>
      <c r="G20" s="71">
        <v>26</v>
      </c>
      <c r="H20" s="71">
        <v>24</v>
      </c>
      <c r="I20" s="57">
        <v>20</v>
      </c>
      <c r="J20" s="71">
        <v>20</v>
      </c>
      <c r="K20" s="71"/>
      <c r="L20" s="90"/>
      <c r="M20" s="57"/>
      <c r="N20" s="176"/>
      <c r="O20" s="57"/>
      <c r="P20" s="71">
        <v>13</v>
      </c>
      <c r="Q20" s="57">
        <v>14</v>
      </c>
      <c r="R20" s="91"/>
      <c r="S20" s="63"/>
      <c r="T20" s="64"/>
      <c r="U20" s="65"/>
      <c r="V20" s="68"/>
    </row>
    <row r="21" spans="1:22" s="23" customFormat="1" ht="12.75" customHeight="1">
      <c r="A21" s="81">
        <v>15</v>
      </c>
      <c r="B21" s="32">
        <v>5485304</v>
      </c>
      <c r="C21" s="56" t="s">
        <v>179</v>
      </c>
      <c r="D21" s="57" t="s">
        <v>14</v>
      </c>
      <c r="E21" s="89">
        <f t="shared" si="0"/>
        <v>140</v>
      </c>
      <c r="F21" s="71"/>
      <c r="G21" s="71"/>
      <c r="H21" s="71">
        <v>80</v>
      </c>
      <c r="I21" s="57"/>
      <c r="J21" s="71"/>
      <c r="K21" s="71"/>
      <c r="L21" s="57"/>
      <c r="M21" s="57"/>
      <c r="N21" s="176">
        <v>60</v>
      </c>
      <c r="O21" s="57"/>
      <c r="P21" s="71"/>
      <c r="Q21" s="57"/>
      <c r="R21" s="91"/>
      <c r="S21" s="63"/>
      <c r="T21" s="64"/>
      <c r="U21" s="89"/>
      <c r="V21" s="92"/>
    </row>
    <row r="22" spans="1:22" s="23" customFormat="1" ht="12.75" customHeight="1">
      <c r="A22" s="88">
        <v>16</v>
      </c>
      <c r="B22" s="66">
        <v>1139071</v>
      </c>
      <c r="C22" s="56" t="s">
        <v>193</v>
      </c>
      <c r="D22" s="57" t="s">
        <v>16</v>
      </c>
      <c r="E22" s="89">
        <f t="shared" si="0"/>
        <v>121</v>
      </c>
      <c r="F22" s="71"/>
      <c r="G22" s="71"/>
      <c r="H22" s="71"/>
      <c r="I22" s="57"/>
      <c r="J22" s="71"/>
      <c r="K22" s="71"/>
      <c r="L22" s="90"/>
      <c r="M22" s="57"/>
      <c r="N22" s="176">
        <v>36</v>
      </c>
      <c r="O22" s="57"/>
      <c r="P22" s="71">
        <v>45</v>
      </c>
      <c r="Q22" s="57">
        <v>40</v>
      </c>
      <c r="R22" s="91"/>
      <c r="S22" s="63"/>
      <c r="T22" s="64"/>
      <c r="U22" s="89"/>
      <c r="V22" s="92"/>
    </row>
    <row r="23" spans="1:22" s="23" customFormat="1" ht="12.75" customHeight="1">
      <c r="A23" s="88">
        <v>17</v>
      </c>
      <c r="B23" s="67">
        <v>1304165</v>
      </c>
      <c r="C23" s="56" t="s">
        <v>174</v>
      </c>
      <c r="D23" s="57" t="s">
        <v>20</v>
      </c>
      <c r="E23" s="89">
        <f t="shared" si="0"/>
        <v>120</v>
      </c>
      <c r="F23" s="71"/>
      <c r="G23" s="71"/>
      <c r="H23" s="71"/>
      <c r="I23" s="57"/>
      <c r="J23" s="71"/>
      <c r="K23" s="71"/>
      <c r="L23" s="90">
        <v>40</v>
      </c>
      <c r="M23" s="57">
        <v>80</v>
      </c>
      <c r="N23" s="176"/>
      <c r="O23" s="57"/>
      <c r="P23" s="71"/>
      <c r="Q23" s="57"/>
      <c r="R23" s="91"/>
      <c r="S23" s="63"/>
      <c r="T23" s="64"/>
      <c r="U23" s="89"/>
      <c r="V23" s="92"/>
    </row>
    <row r="24" spans="1:22" s="23" customFormat="1" ht="12.75" customHeight="1">
      <c r="A24" s="81">
        <v>18</v>
      </c>
      <c r="B24" s="67">
        <v>3195161</v>
      </c>
      <c r="C24" s="56" t="s">
        <v>176</v>
      </c>
      <c r="D24" s="57" t="s">
        <v>24</v>
      </c>
      <c r="E24" s="89">
        <f t="shared" si="0"/>
        <v>106</v>
      </c>
      <c r="F24" s="71"/>
      <c r="G24" s="71"/>
      <c r="H24" s="71"/>
      <c r="I24" s="57">
        <v>26</v>
      </c>
      <c r="J24" s="71">
        <v>22</v>
      </c>
      <c r="K24" s="71"/>
      <c r="L24" s="90">
        <v>26</v>
      </c>
      <c r="M24" s="57">
        <v>32</v>
      </c>
      <c r="N24" s="176"/>
      <c r="O24" s="57"/>
      <c r="P24" s="71"/>
      <c r="Q24" s="57"/>
      <c r="R24" s="91"/>
      <c r="S24" s="63"/>
      <c r="T24" s="64"/>
      <c r="U24" s="89"/>
      <c r="V24" s="92"/>
    </row>
    <row r="25" spans="1:22" s="23" customFormat="1" ht="12.75" customHeight="1">
      <c r="A25" s="88">
        <v>18</v>
      </c>
      <c r="B25" s="32">
        <v>3695000</v>
      </c>
      <c r="C25" s="56" t="s">
        <v>390</v>
      </c>
      <c r="D25" s="71" t="s">
        <v>354</v>
      </c>
      <c r="E25" s="89">
        <f t="shared" si="0"/>
        <v>106</v>
      </c>
      <c r="F25" s="71"/>
      <c r="G25" s="71"/>
      <c r="H25" s="71"/>
      <c r="I25" s="57"/>
      <c r="J25" s="71"/>
      <c r="K25" s="71"/>
      <c r="L25" s="90"/>
      <c r="M25" s="57"/>
      <c r="N25" s="176">
        <v>50</v>
      </c>
      <c r="O25" s="57"/>
      <c r="P25" s="71">
        <v>32</v>
      </c>
      <c r="Q25" s="57">
        <v>24</v>
      </c>
      <c r="R25" s="91"/>
      <c r="S25" s="58"/>
      <c r="T25" s="64"/>
      <c r="U25" s="89"/>
      <c r="V25" s="92"/>
    </row>
    <row r="26" spans="1:22" s="23" customFormat="1" ht="12.75" customHeight="1">
      <c r="A26" s="81">
        <v>20</v>
      </c>
      <c r="B26" s="67">
        <v>3185005</v>
      </c>
      <c r="C26" s="56" t="s">
        <v>177</v>
      </c>
      <c r="D26" s="57" t="s">
        <v>30</v>
      </c>
      <c r="E26" s="89">
        <f t="shared" si="0"/>
        <v>100</v>
      </c>
      <c r="F26" s="71"/>
      <c r="G26" s="71"/>
      <c r="H26" s="71"/>
      <c r="I26" s="57"/>
      <c r="J26" s="71"/>
      <c r="K26" s="71"/>
      <c r="L26" s="90">
        <v>100</v>
      </c>
      <c r="M26" s="57"/>
      <c r="N26" s="176"/>
      <c r="O26" s="57"/>
      <c r="P26" s="71"/>
      <c r="Q26" s="57"/>
      <c r="R26" s="91"/>
      <c r="S26" s="63"/>
      <c r="T26" s="64"/>
      <c r="U26" s="89"/>
      <c r="V26" s="92"/>
    </row>
    <row r="27" spans="1:22" s="23" customFormat="1" ht="12.75" customHeight="1">
      <c r="A27" s="88">
        <v>21</v>
      </c>
      <c r="B27" s="32">
        <v>3485215</v>
      </c>
      <c r="C27" s="56" t="s">
        <v>195</v>
      </c>
      <c r="D27" s="57" t="s">
        <v>14</v>
      </c>
      <c r="E27" s="89">
        <f t="shared" si="0"/>
        <v>82</v>
      </c>
      <c r="F27" s="71"/>
      <c r="G27" s="71"/>
      <c r="H27" s="71"/>
      <c r="I27" s="57"/>
      <c r="J27" s="71"/>
      <c r="K27" s="71"/>
      <c r="L27" s="90"/>
      <c r="M27" s="57"/>
      <c r="N27" s="58"/>
      <c r="O27" s="57"/>
      <c r="P27" s="71">
        <v>50</v>
      </c>
      <c r="Q27" s="57">
        <v>32</v>
      </c>
      <c r="R27" s="91"/>
      <c r="S27" s="63"/>
      <c r="T27" s="64"/>
      <c r="U27" s="89"/>
      <c r="V27" s="92"/>
    </row>
    <row r="28" spans="1:22" s="23" customFormat="1" ht="12.75" customHeight="1">
      <c r="A28" s="88">
        <v>22</v>
      </c>
      <c r="B28" s="67">
        <v>3155231</v>
      </c>
      <c r="C28" s="56" t="s">
        <v>387</v>
      </c>
      <c r="D28" s="57" t="s">
        <v>32</v>
      </c>
      <c r="E28" s="89">
        <f t="shared" si="0"/>
        <v>72</v>
      </c>
      <c r="F28" s="71"/>
      <c r="G28" s="71"/>
      <c r="H28" s="57"/>
      <c r="I28" s="57"/>
      <c r="J28" s="57"/>
      <c r="K28" s="71"/>
      <c r="L28" s="90"/>
      <c r="M28" s="57"/>
      <c r="N28" s="176"/>
      <c r="O28" s="57"/>
      <c r="P28" s="71">
        <v>22</v>
      </c>
      <c r="Q28" s="57">
        <v>50</v>
      </c>
      <c r="R28" s="91"/>
      <c r="S28" s="72"/>
      <c r="T28" s="64"/>
      <c r="U28" s="89"/>
      <c r="V28" s="92"/>
    </row>
    <row r="29" spans="1:22" s="23" customFormat="1" ht="12.75" customHeight="1">
      <c r="A29" s="211">
        <v>23</v>
      </c>
      <c r="B29" s="32">
        <v>3695015</v>
      </c>
      <c r="C29" s="56" t="s">
        <v>389</v>
      </c>
      <c r="D29" s="57" t="s">
        <v>354</v>
      </c>
      <c r="E29" s="89">
        <f t="shared" si="0"/>
        <v>65</v>
      </c>
      <c r="F29" s="57"/>
      <c r="G29" s="71"/>
      <c r="H29" s="57"/>
      <c r="I29" s="57"/>
      <c r="J29" s="57"/>
      <c r="K29" s="71"/>
      <c r="L29" s="90"/>
      <c r="M29" s="57"/>
      <c r="N29" s="58"/>
      <c r="O29" s="57"/>
      <c r="P29" s="71">
        <v>29</v>
      </c>
      <c r="Q29" s="57">
        <v>36</v>
      </c>
      <c r="R29" s="91"/>
      <c r="S29" s="58"/>
      <c r="T29" s="64"/>
      <c r="U29" s="89"/>
      <c r="V29" s="92"/>
    </row>
    <row r="30" spans="1:22" s="23" customFormat="1" ht="12.75" customHeight="1">
      <c r="A30" s="88">
        <v>24</v>
      </c>
      <c r="B30" s="67">
        <v>3485298</v>
      </c>
      <c r="C30" s="56" t="s">
        <v>180</v>
      </c>
      <c r="D30" s="57" t="s">
        <v>14</v>
      </c>
      <c r="E30" s="89">
        <f t="shared" si="0"/>
        <v>64</v>
      </c>
      <c r="F30" s="71">
        <v>0</v>
      </c>
      <c r="G30" s="71">
        <v>0</v>
      </c>
      <c r="H30" s="71"/>
      <c r="I30" s="57">
        <v>32</v>
      </c>
      <c r="J30" s="71">
        <v>32</v>
      </c>
      <c r="K30" s="71"/>
      <c r="L30" s="90"/>
      <c r="M30" s="57"/>
      <c r="N30" s="176"/>
      <c r="O30" s="57"/>
      <c r="P30" s="71"/>
      <c r="Q30" s="57"/>
      <c r="R30" s="91"/>
      <c r="S30" s="63"/>
      <c r="T30" s="64"/>
      <c r="U30" s="89"/>
      <c r="V30" s="92"/>
    </row>
    <row r="31" spans="1:22" s="23" customFormat="1" ht="12.75" customHeight="1">
      <c r="A31" s="88">
        <v>25</v>
      </c>
      <c r="B31" s="67">
        <v>1124424</v>
      </c>
      <c r="C31" s="56" t="s">
        <v>382</v>
      </c>
      <c r="D31" s="57" t="s">
        <v>383</v>
      </c>
      <c r="E31" s="89">
        <f aca="true" t="shared" si="1" ref="E31:E44">SUM(F31:V31)</f>
        <v>58</v>
      </c>
      <c r="F31" s="71"/>
      <c r="G31" s="71"/>
      <c r="H31" s="71"/>
      <c r="I31" s="57"/>
      <c r="J31" s="71"/>
      <c r="K31" s="71"/>
      <c r="L31" s="90"/>
      <c r="M31" s="57"/>
      <c r="N31" s="176">
        <v>22</v>
      </c>
      <c r="O31" s="57"/>
      <c r="P31" s="71">
        <v>36</v>
      </c>
      <c r="Q31" s="57"/>
      <c r="R31" s="91"/>
      <c r="S31" s="72"/>
      <c r="T31" s="91"/>
      <c r="U31" s="89"/>
      <c r="V31" s="92"/>
    </row>
    <row r="32" spans="1:22" s="23" customFormat="1" ht="12.75" customHeight="1">
      <c r="A32" s="81">
        <v>26</v>
      </c>
      <c r="B32" s="67">
        <v>3485077</v>
      </c>
      <c r="C32" s="56" t="s">
        <v>368</v>
      </c>
      <c r="D32" s="57" t="s">
        <v>14</v>
      </c>
      <c r="E32" s="89">
        <f t="shared" si="1"/>
        <v>53</v>
      </c>
      <c r="F32" s="71"/>
      <c r="G32" s="71"/>
      <c r="H32" s="71"/>
      <c r="I32" s="57"/>
      <c r="J32" s="71"/>
      <c r="K32" s="71"/>
      <c r="L32" s="90"/>
      <c r="M32" s="57"/>
      <c r="N32" s="176">
        <v>29</v>
      </c>
      <c r="O32" s="57"/>
      <c r="P32" s="71">
        <v>24</v>
      </c>
      <c r="Q32" s="57"/>
      <c r="R32" s="91"/>
      <c r="S32" s="63"/>
      <c r="T32" s="91"/>
      <c r="U32" s="89"/>
      <c r="V32" s="92"/>
    </row>
    <row r="33" spans="1:22" s="23" customFormat="1" ht="12.75" customHeight="1">
      <c r="A33" s="88">
        <v>27</v>
      </c>
      <c r="B33" s="32">
        <v>3485210</v>
      </c>
      <c r="C33" s="56" t="s">
        <v>367</v>
      </c>
      <c r="D33" s="71" t="s">
        <v>14</v>
      </c>
      <c r="E33" s="89">
        <f t="shared" si="1"/>
        <v>52</v>
      </c>
      <c r="F33" s="71"/>
      <c r="G33" s="71"/>
      <c r="H33" s="71"/>
      <c r="I33" s="57"/>
      <c r="J33" s="71"/>
      <c r="K33" s="71"/>
      <c r="L33" s="90"/>
      <c r="M33" s="57"/>
      <c r="N33" s="176"/>
      <c r="O33" s="57"/>
      <c r="P33" s="71">
        <v>26</v>
      </c>
      <c r="Q33" s="57">
        <v>26</v>
      </c>
      <c r="R33" s="91"/>
      <c r="S33" s="63"/>
      <c r="T33" s="72"/>
      <c r="U33" s="72"/>
      <c r="V33" s="72"/>
    </row>
    <row r="34" spans="1:22" s="23" customFormat="1" ht="12.75" customHeight="1">
      <c r="A34" s="88">
        <v>28</v>
      </c>
      <c r="B34" s="67">
        <v>3185003</v>
      </c>
      <c r="C34" s="56" t="s">
        <v>181</v>
      </c>
      <c r="D34" s="57" t="s">
        <v>30</v>
      </c>
      <c r="E34" s="89">
        <f t="shared" si="1"/>
        <v>50</v>
      </c>
      <c r="F34" s="71"/>
      <c r="G34" s="71"/>
      <c r="H34" s="71"/>
      <c r="I34" s="57"/>
      <c r="J34" s="71"/>
      <c r="K34" s="71"/>
      <c r="L34" s="90">
        <v>50</v>
      </c>
      <c r="M34" s="57"/>
      <c r="N34" s="176"/>
      <c r="O34" s="57"/>
      <c r="P34" s="71"/>
      <c r="Q34" s="57"/>
      <c r="R34" s="91"/>
      <c r="S34" s="63"/>
      <c r="T34" s="64"/>
      <c r="U34" s="65"/>
      <c r="V34" s="68"/>
    </row>
    <row r="35" spans="1:22" s="23" customFormat="1" ht="12.75" customHeight="1">
      <c r="A35" s="88">
        <v>29</v>
      </c>
      <c r="B35" s="67">
        <v>3185168</v>
      </c>
      <c r="C35" s="56" t="s">
        <v>182</v>
      </c>
      <c r="D35" s="57" t="s">
        <v>30</v>
      </c>
      <c r="E35" s="89">
        <f t="shared" si="1"/>
        <v>45</v>
      </c>
      <c r="F35" s="71"/>
      <c r="G35" s="71"/>
      <c r="H35" s="71"/>
      <c r="I35" s="57"/>
      <c r="J35" s="71"/>
      <c r="K35" s="71"/>
      <c r="L35" s="90">
        <v>45</v>
      </c>
      <c r="M35" s="57"/>
      <c r="N35" s="176"/>
      <c r="O35" s="57"/>
      <c r="P35" s="71"/>
      <c r="Q35" s="57"/>
      <c r="R35" s="91"/>
      <c r="S35" s="63"/>
      <c r="T35" s="64"/>
      <c r="U35" s="89"/>
      <c r="V35" s="92"/>
    </row>
    <row r="36" spans="1:22" s="23" customFormat="1" ht="12.75" customHeight="1">
      <c r="A36" s="88">
        <v>30</v>
      </c>
      <c r="B36" s="67">
        <v>1303777</v>
      </c>
      <c r="C36" s="56" t="s">
        <v>183</v>
      </c>
      <c r="D36" s="57" t="s">
        <v>20</v>
      </c>
      <c r="E36" s="89">
        <f t="shared" si="1"/>
        <v>40</v>
      </c>
      <c r="F36" s="71"/>
      <c r="G36" s="71"/>
      <c r="H36" s="71"/>
      <c r="I36" s="57"/>
      <c r="J36" s="71"/>
      <c r="K36" s="71"/>
      <c r="L36" s="90"/>
      <c r="M36" s="57">
        <v>40</v>
      </c>
      <c r="N36" s="176"/>
      <c r="O36" s="57"/>
      <c r="P36" s="71"/>
      <c r="Q36" s="57"/>
      <c r="R36" s="91"/>
      <c r="S36" s="63"/>
      <c r="T36" s="91"/>
      <c r="U36" s="89"/>
      <c r="V36" s="92"/>
    </row>
    <row r="37" spans="1:22" s="23" customFormat="1" ht="12.75" customHeight="1">
      <c r="A37" s="88">
        <v>30</v>
      </c>
      <c r="B37" s="32">
        <v>3525006</v>
      </c>
      <c r="C37" s="56" t="s">
        <v>190</v>
      </c>
      <c r="D37" s="57" t="s">
        <v>28</v>
      </c>
      <c r="E37" s="89">
        <f t="shared" si="1"/>
        <v>40</v>
      </c>
      <c r="F37" s="71"/>
      <c r="G37" s="71"/>
      <c r="H37" s="57"/>
      <c r="I37" s="57"/>
      <c r="J37" s="71"/>
      <c r="K37" s="71"/>
      <c r="L37" s="90"/>
      <c r="M37" s="57"/>
      <c r="N37" s="176">
        <v>40</v>
      </c>
      <c r="O37" s="57"/>
      <c r="P37" s="71"/>
      <c r="Q37" s="57"/>
      <c r="R37" s="91"/>
      <c r="S37" s="58"/>
      <c r="T37" s="64"/>
      <c r="U37" s="65"/>
      <c r="V37" s="68"/>
    </row>
    <row r="38" spans="1:22" s="23" customFormat="1" ht="12.75" customHeight="1">
      <c r="A38" s="88">
        <v>32</v>
      </c>
      <c r="B38" s="181">
        <v>1305426</v>
      </c>
      <c r="C38" s="93" t="s">
        <v>184</v>
      </c>
      <c r="D38" s="94" t="s">
        <v>20</v>
      </c>
      <c r="E38" s="89">
        <f t="shared" si="1"/>
        <v>36</v>
      </c>
      <c r="F38" s="71"/>
      <c r="G38" s="71"/>
      <c r="H38" s="71"/>
      <c r="I38" s="57"/>
      <c r="J38" s="71"/>
      <c r="K38" s="71"/>
      <c r="L38" s="95">
        <v>36</v>
      </c>
      <c r="M38" s="94"/>
      <c r="N38" s="178"/>
      <c r="O38" s="94"/>
      <c r="P38" s="96"/>
      <c r="Q38" s="94"/>
      <c r="R38" s="97"/>
      <c r="S38" s="182"/>
      <c r="T38" s="97"/>
      <c r="U38" s="98"/>
      <c r="V38" s="99"/>
    </row>
    <row r="39" spans="1:22" s="23" customFormat="1" ht="12.75" customHeight="1">
      <c r="A39" s="88">
        <v>33</v>
      </c>
      <c r="B39" s="67">
        <v>1256732</v>
      </c>
      <c r="C39" s="56" t="s">
        <v>185</v>
      </c>
      <c r="D39" s="57" t="s">
        <v>18</v>
      </c>
      <c r="E39" s="89">
        <f t="shared" si="1"/>
        <v>32</v>
      </c>
      <c r="F39" s="71"/>
      <c r="G39" s="71"/>
      <c r="H39" s="71"/>
      <c r="I39" s="57"/>
      <c r="J39" s="71"/>
      <c r="K39" s="71"/>
      <c r="L39" s="57">
        <v>32</v>
      </c>
      <c r="M39" s="57"/>
      <c r="N39" s="176"/>
      <c r="O39" s="57"/>
      <c r="P39" s="71"/>
      <c r="Q39" s="57"/>
      <c r="R39" s="91"/>
      <c r="S39" s="63"/>
      <c r="T39" s="72"/>
      <c r="U39" s="72"/>
      <c r="V39" s="72"/>
    </row>
    <row r="40" spans="1:22" s="23" customFormat="1" ht="12.75" customHeight="1">
      <c r="A40" s="81">
        <v>34</v>
      </c>
      <c r="B40" s="67">
        <v>3425301</v>
      </c>
      <c r="C40" s="56" t="s">
        <v>186</v>
      </c>
      <c r="D40" s="57" t="s">
        <v>20</v>
      </c>
      <c r="E40" s="89">
        <f t="shared" si="1"/>
        <v>29</v>
      </c>
      <c r="F40" s="71"/>
      <c r="G40" s="71"/>
      <c r="H40" s="71"/>
      <c r="I40" s="57"/>
      <c r="J40" s="71"/>
      <c r="K40" s="71"/>
      <c r="L40" s="57"/>
      <c r="M40" s="57">
        <v>29</v>
      </c>
      <c r="N40" s="176"/>
      <c r="O40" s="57"/>
      <c r="P40" s="71"/>
      <c r="Q40" s="57"/>
      <c r="R40" s="91"/>
      <c r="S40" s="63"/>
      <c r="T40" s="91"/>
      <c r="U40" s="89"/>
      <c r="V40" s="92"/>
    </row>
    <row r="41" spans="1:22" s="23" customFormat="1" ht="12.75" customHeight="1">
      <c r="A41" s="88">
        <v>35</v>
      </c>
      <c r="B41" s="67">
        <v>1293107</v>
      </c>
      <c r="C41" s="56" t="s">
        <v>187</v>
      </c>
      <c r="D41" s="57" t="s">
        <v>18</v>
      </c>
      <c r="E41" s="89">
        <f t="shared" si="1"/>
        <v>24</v>
      </c>
      <c r="F41" s="71"/>
      <c r="G41" s="71"/>
      <c r="H41" s="71"/>
      <c r="I41" s="57"/>
      <c r="J41" s="71"/>
      <c r="K41" s="71"/>
      <c r="L41" s="57">
        <v>24</v>
      </c>
      <c r="M41" s="57"/>
      <c r="N41" s="176"/>
      <c r="O41" s="57"/>
      <c r="P41" s="71"/>
      <c r="Q41" s="57"/>
      <c r="R41" s="91"/>
      <c r="S41" s="63"/>
      <c r="T41" s="91"/>
      <c r="U41" s="89"/>
      <c r="V41" s="92"/>
    </row>
    <row r="42" spans="1:22" s="23" customFormat="1" ht="12.75" customHeight="1">
      <c r="A42" s="88"/>
      <c r="B42" s="32">
        <v>3385002</v>
      </c>
      <c r="C42" s="56" t="s">
        <v>188</v>
      </c>
      <c r="D42" s="71" t="s">
        <v>26</v>
      </c>
      <c r="E42" s="89">
        <f t="shared" si="1"/>
        <v>0</v>
      </c>
      <c r="F42" s="71"/>
      <c r="G42" s="71"/>
      <c r="H42" s="71"/>
      <c r="I42" s="57"/>
      <c r="J42" s="71"/>
      <c r="K42" s="71"/>
      <c r="L42" s="57"/>
      <c r="M42" s="57"/>
      <c r="N42" s="176"/>
      <c r="O42" s="57"/>
      <c r="P42" s="71"/>
      <c r="Q42" s="57"/>
      <c r="R42" s="91"/>
      <c r="S42" s="58"/>
      <c r="T42" s="91"/>
      <c r="U42" s="89"/>
      <c r="V42" s="92"/>
    </row>
    <row r="43" spans="1:22" ht="12.75" customHeight="1">
      <c r="A43" s="88"/>
      <c r="B43" s="100">
        <v>3485380</v>
      </c>
      <c r="C43" s="56" t="s">
        <v>191</v>
      </c>
      <c r="D43" s="95" t="s">
        <v>14</v>
      </c>
      <c r="E43" s="89">
        <f t="shared" si="1"/>
        <v>0</v>
      </c>
      <c r="F43" s="57"/>
      <c r="G43" s="71"/>
      <c r="H43" s="71"/>
      <c r="I43" s="57"/>
      <c r="J43" s="71"/>
      <c r="K43" s="71"/>
      <c r="L43" s="94"/>
      <c r="M43" s="94"/>
      <c r="N43" s="178"/>
      <c r="O43" s="94"/>
      <c r="P43" s="96"/>
      <c r="Q43" s="94"/>
      <c r="R43" s="97"/>
      <c r="S43" s="58"/>
      <c r="T43" s="91"/>
      <c r="U43" s="89"/>
      <c r="V43" s="92"/>
    </row>
    <row r="44" spans="1:22" ht="12.75" customHeight="1">
      <c r="A44" s="88"/>
      <c r="B44" s="32">
        <v>1343159</v>
      </c>
      <c r="C44" s="56" t="s">
        <v>192</v>
      </c>
      <c r="D44" s="63" t="s">
        <v>26</v>
      </c>
      <c r="E44" s="89">
        <f t="shared" si="1"/>
        <v>0</v>
      </c>
      <c r="F44" s="58"/>
      <c r="G44" s="71"/>
      <c r="H44" s="71"/>
      <c r="I44" s="57"/>
      <c r="J44" s="71"/>
      <c r="K44" s="71"/>
      <c r="L44" s="57"/>
      <c r="M44" s="57"/>
      <c r="N44" s="176"/>
      <c r="O44" s="57"/>
      <c r="P44" s="71"/>
      <c r="Q44" s="57"/>
      <c r="R44" s="91"/>
      <c r="S44" s="58"/>
      <c r="T44" s="64"/>
      <c r="U44" s="89"/>
      <c r="V44" s="92"/>
    </row>
    <row r="45" spans="1:22" ht="12.75" customHeight="1">
      <c r="A45" s="102"/>
      <c r="B45" s="103"/>
      <c r="C45" s="104"/>
      <c r="D45" s="105"/>
      <c r="E45" s="104"/>
      <c r="F45" s="106"/>
      <c r="G45" s="107"/>
      <c r="H45" s="105"/>
      <c r="I45" s="105"/>
      <c r="J45" s="105"/>
      <c r="K45" s="200" t="s">
        <v>50</v>
      </c>
      <c r="L45" s="200"/>
      <c r="M45" s="200"/>
      <c r="N45" s="200"/>
      <c r="O45" s="200"/>
      <c r="P45" s="200"/>
      <c r="Q45" s="200"/>
      <c r="R45" s="200"/>
      <c r="S45" s="104"/>
      <c r="T45" s="104"/>
      <c r="U45" s="104"/>
      <c r="V45" s="104"/>
    </row>
  </sheetData>
  <mergeCells count="12">
    <mergeCell ref="K45:R45"/>
    <mergeCell ref="C4:D4"/>
    <mergeCell ref="E4:J4"/>
    <mergeCell ref="K4:S4"/>
    <mergeCell ref="C5:D5"/>
    <mergeCell ref="E5:J5"/>
    <mergeCell ref="K5:S5"/>
    <mergeCell ref="B1:D1"/>
    <mergeCell ref="J1:R1"/>
    <mergeCell ref="A2:R2"/>
    <mergeCell ref="C3:D3"/>
    <mergeCell ref="E3:K3"/>
  </mergeCells>
  <printOptions/>
  <pageMargins left="0.27569444444444446" right="0.19652777777777777" top="0.19652777777777777" bottom="0.35416666666666663" header="0.5118055555555555" footer="0.19652777777777777"/>
  <pageSetup horizontalDpi="300" verticalDpi="300" orientation="landscape" paperSize="9" scale="78"/>
  <headerFooter alignWithMargins="0">
    <oddFooter>&amp;RPage 1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39"/>
  <sheetViews>
    <sheetView showGridLines="0" zoomScaleSheetLayoutView="100" workbookViewId="0" topLeftCell="A1">
      <pane ySplit="6" topLeftCell="BM7" activePane="bottomLeft" state="frozen"/>
      <selection pane="topLeft" activeCell="A1" sqref="A1"/>
      <selection pane="bottomLeft" activeCell="K5" sqref="K5:S5"/>
    </sheetView>
  </sheetViews>
  <sheetFormatPr defaultColWidth="9.140625" defaultRowHeight="12.75" customHeight="1"/>
  <cols>
    <col min="1" max="1" width="8.8515625" style="1" customWidth="1"/>
    <col min="2" max="2" width="10.140625" style="1" customWidth="1"/>
    <col min="3" max="3" width="29.57421875" style="2" customWidth="1"/>
    <col min="4" max="4" width="9.140625" style="1" customWidth="1"/>
    <col min="5" max="5" width="9.28125" style="2" customWidth="1"/>
    <col min="6" max="6" width="6.00390625" style="1" customWidth="1"/>
    <col min="7" max="7" width="5.57421875" style="38" customWidth="1"/>
    <col min="8" max="8" width="5.421875" style="1" customWidth="1"/>
    <col min="9" max="9" width="5.7109375" style="1" customWidth="1"/>
    <col min="10" max="10" width="5.57421875" style="1" customWidth="1"/>
    <col min="11" max="11" width="4.7109375" style="38" customWidth="1"/>
    <col min="12" max="12" width="4.7109375" style="1" customWidth="1"/>
    <col min="13" max="18" width="4.7109375" style="2" customWidth="1"/>
    <col min="19" max="19" width="5.00390625" style="2" customWidth="1"/>
    <col min="20" max="20" width="5.140625" style="2" customWidth="1"/>
    <col min="21" max="21" width="5.00390625" style="2" customWidth="1"/>
    <col min="22" max="22" width="5.140625" style="2" customWidth="1"/>
    <col min="23" max="16384" width="11.00390625" style="2" customWidth="1"/>
  </cols>
  <sheetData>
    <row r="1" spans="1:22" ht="68.25" customHeight="1" thickBot="1">
      <c r="A1" s="5"/>
      <c r="B1" s="187" t="s">
        <v>0</v>
      </c>
      <c r="C1" s="187"/>
      <c r="D1" s="187"/>
      <c r="E1" s="187"/>
      <c r="F1" s="5"/>
      <c r="G1" s="77"/>
      <c r="H1" s="5"/>
      <c r="I1" s="5"/>
      <c r="J1" s="188" t="s">
        <v>1</v>
      </c>
      <c r="K1" s="188"/>
      <c r="L1" s="188"/>
      <c r="M1" s="188"/>
      <c r="N1" s="188"/>
      <c r="O1" s="188"/>
      <c r="P1" s="188"/>
      <c r="Q1" s="188"/>
      <c r="R1" s="188"/>
      <c r="S1" s="6"/>
      <c r="T1" s="6"/>
      <c r="U1" s="6"/>
      <c r="V1" s="6"/>
    </row>
    <row r="2" spans="1:22" ht="18.75" customHeight="1">
      <c r="A2" s="189" t="s">
        <v>196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08"/>
      <c r="T2" s="108"/>
      <c r="U2" s="108"/>
      <c r="V2" s="108"/>
    </row>
    <row r="3" spans="1:22" ht="15.75" customHeight="1">
      <c r="A3" s="9"/>
      <c r="B3" s="10">
        <v>2009</v>
      </c>
      <c r="C3" s="196" t="s">
        <v>197</v>
      </c>
      <c r="D3" s="196"/>
      <c r="E3" s="190" t="s">
        <v>4</v>
      </c>
      <c r="F3" s="190"/>
      <c r="G3" s="190"/>
      <c r="H3" s="190"/>
      <c r="I3" s="190"/>
      <c r="J3" s="190"/>
      <c r="K3" s="190"/>
      <c r="S3" s="12"/>
      <c r="T3" s="12"/>
      <c r="U3" s="12"/>
      <c r="V3" s="12"/>
    </row>
    <row r="4" spans="1:27" ht="13.5" customHeight="1">
      <c r="A4" s="13"/>
      <c r="B4" s="14"/>
      <c r="C4" s="198" t="s">
        <v>5</v>
      </c>
      <c r="D4" s="198"/>
      <c r="E4" s="194" t="s">
        <v>6</v>
      </c>
      <c r="F4" s="194"/>
      <c r="G4" s="194"/>
      <c r="H4" s="194"/>
      <c r="I4" s="194"/>
      <c r="J4" s="194"/>
      <c r="K4" s="194" t="s">
        <v>7</v>
      </c>
      <c r="L4" s="194"/>
      <c r="M4" s="194"/>
      <c r="N4" s="194"/>
      <c r="O4" s="194"/>
      <c r="P4" s="194"/>
      <c r="Q4" s="194"/>
      <c r="R4" s="194"/>
      <c r="S4" s="194"/>
      <c r="T4" s="78"/>
      <c r="U4" s="78"/>
      <c r="V4" s="78"/>
      <c r="W4" s="78"/>
      <c r="X4" s="78"/>
      <c r="Y4" s="78"/>
      <c r="Z4" s="78"/>
      <c r="AA4" s="78"/>
    </row>
    <row r="5" spans="3:27" ht="76.5" customHeight="1" thickBot="1">
      <c r="C5" s="199" t="s">
        <v>198</v>
      </c>
      <c r="D5" s="199"/>
      <c r="E5" s="195" t="s">
        <v>199</v>
      </c>
      <c r="F5" s="195"/>
      <c r="G5" s="195"/>
      <c r="H5" s="195"/>
      <c r="I5" s="195"/>
      <c r="J5" s="195"/>
      <c r="K5" s="195" t="s">
        <v>416</v>
      </c>
      <c r="L5" s="195"/>
      <c r="M5" s="195"/>
      <c r="N5" s="195"/>
      <c r="O5" s="195"/>
      <c r="P5" s="195"/>
      <c r="Q5" s="195"/>
      <c r="R5" s="195"/>
      <c r="S5" s="195"/>
      <c r="T5" s="41"/>
      <c r="U5" s="41"/>
      <c r="V5" s="41"/>
      <c r="W5" s="41"/>
      <c r="X5" s="41"/>
      <c r="Y5" s="41"/>
      <c r="Z5" s="41"/>
      <c r="AA5" s="41"/>
    </row>
    <row r="6" spans="1:32" s="80" customFormat="1" ht="12" customHeight="1" thickBot="1">
      <c r="A6" s="109" t="s">
        <v>10</v>
      </c>
      <c r="B6" s="17" t="s">
        <v>11</v>
      </c>
      <c r="C6" s="18" t="s">
        <v>56</v>
      </c>
      <c r="D6" s="18" t="s">
        <v>57</v>
      </c>
      <c r="E6" s="18" t="s">
        <v>13</v>
      </c>
      <c r="F6" s="20">
        <v>1</v>
      </c>
      <c r="G6" s="21">
        <v>2</v>
      </c>
      <c r="H6" s="20">
        <v>3</v>
      </c>
      <c r="I6" s="20">
        <v>4</v>
      </c>
      <c r="J6" s="20">
        <v>5</v>
      </c>
      <c r="K6" s="21">
        <v>6</v>
      </c>
      <c r="L6" s="20">
        <v>7</v>
      </c>
      <c r="M6" s="20">
        <v>8</v>
      </c>
      <c r="N6" s="20">
        <v>9</v>
      </c>
      <c r="O6" s="20">
        <v>10</v>
      </c>
      <c r="P6" s="21">
        <v>11</v>
      </c>
      <c r="Q6" s="20">
        <v>12</v>
      </c>
      <c r="R6" s="110">
        <v>13</v>
      </c>
      <c r="S6" s="111">
        <v>14</v>
      </c>
      <c r="T6" s="112"/>
      <c r="U6" s="113"/>
      <c r="V6" s="114"/>
      <c r="W6" s="79"/>
      <c r="X6" s="23"/>
      <c r="Y6" s="23"/>
      <c r="Z6" s="23"/>
      <c r="AA6" s="23"/>
      <c r="AB6" s="23"/>
      <c r="AC6" s="23"/>
      <c r="AD6" s="23"/>
      <c r="AE6" s="23"/>
      <c r="AF6" s="23"/>
    </row>
    <row r="7" spans="1:22" s="23" customFormat="1" ht="12.75" customHeight="1">
      <c r="A7" s="24">
        <v>1</v>
      </c>
      <c r="B7" s="82">
        <v>3290333</v>
      </c>
      <c r="C7" s="186" t="s">
        <v>200</v>
      </c>
      <c r="D7" s="47" t="s">
        <v>16</v>
      </c>
      <c r="E7" s="51">
        <f aca="true" t="shared" si="0" ref="E7:E70">SUM(F7:V7)</f>
        <v>533</v>
      </c>
      <c r="F7" s="53">
        <v>45</v>
      </c>
      <c r="G7" s="54">
        <v>100</v>
      </c>
      <c r="H7" s="53">
        <v>29</v>
      </c>
      <c r="I7" s="53">
        <v>50</v>
      </c>
      <c r="J7" s="53">
        <v>100</v>
      </c>
      <c r="K7" s="54"/>
      <c r="L7" s="53">
        <v>36</v>
      </c>
      <c r="M7" s="53">
        <v>29</v>
      </c>
      <c r="N7" s="53">
        <v>20</v>
      </c>
      <c r="O7" s="53"/>
      <c r="P7" s="54">
        <v>24</v>
      </c>
      <c r="Q7" s="53">
        <v>100</v>
      </c>
      <c r="R7" s="53"/>
      <c r="S7" s="53"/>
      <c r="T7" s="115"/>
      <c r="U7" s="27"/>
      <c r="V7" s="27"/>
    </row>
    <row r="8" spans="1:22" s="23" customFormat="1" ht="12.75" customHeight="1">
      <c r="A8" s="29">
        <v>2</v>
      </c>
      <c r="B8" s="67">
        <v>3480835</v>
      </c>
      <c r="C8" s="46" t="s">
        <v>202</v>
      </c>
      <c r="D8" s="57" t="s">
        <v>14</v>
      </c>
      <c r="E8" s="61">
        <f t="shared" si="0"/>
        <v>499</v>
      </c>
      <c r="F8" s="63">
        <v>80</v>
      </c>
      <c r="G8" s="64">
        <v>45</v>
      </c>
      <c r="H8" s="63">
        <v>60</v>
      </c>
      <c r="I8" s="63">
        <v>24</v>
      </c>
      <c r="J8" s="63">
        <v>80</v>
      </c>
      <c r="K8" s="64"/>
      <c r="L8" s="63">
        <v>29</v>
      </c>
      <c r="M8" s="63">
        <v>45</v>
      </c>
      <c r="N8" s="63">
        <v>16</v>
      </c>
      <c r="O8" s="63"/>
      <c r="P8" s="64">
        <v>40</v>
      </c>
      <c r="Q8" s="63">
        <v>80</v>
      </c>
      <c r="R8" s="63"/>
      <c r="S8" s="63"/>
      <c r="T8" s="116"/>
      <c r="U8" s="32"/>
      <c r="V8" s="32"/>
    </row>
    <row r="9" spans="1:22" s="23" customFormat="1" ht="12.75" customHeight="1">
      <c r="A9" s="29">
        <v>3</v>
      </c>
      <c r="B9" s="67">
        <v>3480857</v>
      </c>
      <c r="C9" s="56" t="s">
        <v>201</v>
      </c>
      <c r="D9" s="57" t="s">
        <v>14</v>
      </c>
      <c r="E9" s="61">
        <f t="shared" si="0"/>
        <v>428</v>
      </c>
      <c r="F9" s="63">
        <v>26</v>
      </c>
      <c r="G9" s="64">
        <v>80</v>
      </c>
      <c r="H9" s="63">
        <v>36</v>
      </c>
      <c r="I9" s="63">
        <v>40</v>
      </c>
      <c r="J9" s="63">
        <v>45</v>
      </c>
      <c r="K9" s="64"/>
      <c r="L9" s="63">
        <v>60</v>
      </c>
      <c r="M9" s="63">
        <v>80</v>
      </c>
      <c r="N9" s="63">
        <v>50</v>
      </c>
      <c r="O9" s="63"/>
      <c r="P9" s="64">
        <v>11</v>
      </c>
      <c r="Q9" s="63"/>
      <c r="R9" s="63"/>
      <c r="S9" s="63"/>
      <c r="T9" s="116"/>
      <c r="U9" s="32"/>
      <c r="V9" s="32"/>
    </row>
    <row r="10" spans="1:22" s="23" customFormat="1" ht="12.75" customHeight="1">
      <c r="A10" s="29">
        <v>4</v>
      </c>
      <c r="B10" s="67">
        <v>3480616</v>
      </c>
      <c r="C10" s="56" t="s">
        <v>203</v>
      </c>
      <c r="D10" s="57" t="s">
        <v>14</v>
      </c>
      <c r="E10" s="61">
        <f t="shared" si="0"/>
        <v>424</v>
      </c>
      <c r="F10" s="63">
        <v>0</v>
      </c>
      <c r="G10" s="64">
        <v>50</v>
      </c>
      <c r="H10" s="63">
        <v>100</v>
      </c>
      <c r="I10" s="63">
        <v>32</v>
      </c>
      <c r="J10" s="63">
        <v>18</v>
      </c>
      <c r="K10" s="64"/>
      <c r="L10" s="63">
        <v>100</v>
      </c>
      <c r="M10" s="63">
        <v>24</v>
      </c>
      <c r="N10" s="63">
        <v>100</v>
      </c>
      <c r="O10" s="63"/>
      <c r="P10" s="64">
        <v>0</v>
      </c>
      <c r="Q10" s="63"/>
      <c r="R10" s="63"/>
      <c r="S10" s="63"/>
      <c r="T10" s="116"/>
      <c r="U10" s="32"/>
      <c r="V10" s="32"/>
    </row>
    <row r="11" spans="1:22" s="23" customFormat="1" ht="12.75" customHeight="1">
      <c r="A11" s="29">
        <v>5</v>
      </c>
      <c r="B11" s="67">
        <v>3200207</v>
      </c>
      <c r="C11" s="56" t="s">
        <v>204</v>
      </c>
      <c r="D11" s="57" t="s">
        <v>18</v>
      </c>
      <c r="E11" s="61">
        <f t="shared" si="0"/>
        <v>344</v>
      </c>
      <c r="F11" s="63">
        <v>50</v>
      </c>
      <c r="G11" s="64">
        <v>40</v>
      </c>
      <c r="H11" s="63">
        <v>50</v>
      </c>
      <c r="I11" s="63">
        <v>45</v>
      </c>
      <c r="J11" s="63">
        <v>26</v>
      </c>
      <c r="K11" s="64"/>
      <c r="L11" s="63">
        <v>32</v>
      </c>
      <c r="M11" s="63">
        <v>50</v>
      </c>
      <c r="N11" s="63">
        <v>18</v>
      </c>
      <c r="O11" s="63"/>
      <c r="P11" s="64">
        <v>13</v>
      </c>
      <c r="Q11" s="63">
        <v>20</v>
      </c>
      <c r="R11" s="63"/>
      <c r="S11" s="63"/>
      <c r="T11" s="116"/>
      <c r="U11" s="32"/>
      <c r="V11" s="32"/>
    </row>
    <row r="12" spans="1:22" s="23" customFormat="1" ht="12.75" customHeight="1">
      <c r="A12" s="29">
        <v>6</v>
      </c>
      <c r="B12" s="82">
        <v>3290240</v>
      </c>
      <c r="C12" s="56" t="s">
        <v>207</v>
      </c>
      <c r="D12" s="57" t="s">
        <v>16</v>
      </c>
      <c r="E12" s="61">
        <f t="shared" si="0"/>
        <v>300</v>
      </c>
      <c r="F12" s="63"/>
      <c r="G12" s="64"/>
      <c r="H12" s="63"/>
      <c r="I12" s="63">
        <v>100</v>
      </c>
      <c r="J12" s="63">
        <v>22</v>
      </c>
      <c r="K12" s="64"/>
      <c r="L12" s="63">
        <v>80</v>
      </c>
      <c r="M12" s="63">
        <v>18</v>
      </c>
      <c r="N12" s="63">
        <v>80</v>
      </c>
      <c r="O12" s="63"/>
      <c r="P12" s="64"/>
      <c r="Q12" s="63"/>
      <c r="R12" s="63"/>
      <c r="S12" s="63"/>
      <c r="T12" s="116"/>
      <c r="U12" s="32"/>
      <c r="V12" s="32"/>
    </row>
    <row r="13" spans="1:22" s="23" customFormat="1" ht="12.75" customHeight="1">
      <c r="A13" s="29">
        <v>7</v>
      </c>
      <c r="B13" s="82">
        <v>3500762</v>
      </c>
      <c r="C13" s="56" t="s">
        <v>209</v>
      </c>
      <c r="D13" s="57" t="s">
        <v>22</v>
      </c>
      <c r="E13" s="61">
        <f t="shared" si="0"/>
        <v>299</v>
      </c>
      <c r="F13" s="63">
        <v>40</v>
      </c>
      <c r="G13" s="64">
        <v>11</v>
      </c>
      <c r="H13" s="63">
        <v>26</v>
      </c>
      <c r="I13" s="63">
        <v>36</v>
      </c>
      <c r="J13" s="63">
        <v>32</v>
      </c>
      <c r="K13" s="64"/>
      <c r="L13" s="63"/>
      <c r="M13" s="63"/>
      <c r="N13" s="63">
        <v>45</v>
      </c>
      <c r="O13" s="63"/>
      <c r="P13" s="64">
        <v>80</v>
      </c>
      <c r="Q13" s="63">
        <v>29</v>
      </c>
      <c r="R13" s="63"/>
      <c r="S13" s="63"/>
      <c r="T13" s="116"/>
      <c r="U13" s="32"/>
      <c r="V13" s="32"/>
    </row>
    <row r="14" spans="1:22" s="23" customFormat="1" ht="12.75" customHeight="1">
      <c r="A14" s="29">
        <v>8</v>
      </c>
      <c r="B14" s="32">
        <v>3200372</v>
      </c>
      <c r="C14" s="56" t="s">
        <v>205</v>
      </c>
      <c r="D14" s="57" t="s">
        <v>18</v>
      </c>
      <c r="E14" s="61">
        <f t="shared" si="0"/>
        <v>291</v>
      </c>
      <c r="F14" s="63">
        <v>0</v>
      </c>
      <c r="G14" s="64">
        <v>32</v>
      </c>
      <c r="H14" s="63">
        <v>80</v>
      </c>
      <c r="I14" s="63">
        <v>80</v>
      </c>
      <c r="J14" s="63">
        <v>5</v>
      </c>
      <c r="K14" s="64"/>
      <c r="L14" s="63">
        <v>50</v>
      </c>
      <c r="M14" s="63">
        <v>20</v>
      </c>
      <c r="N14" s="63">
        <v>24</v>
      </c>
      <c r="O14" s="63"/>
      <c r="P14" s="64"/>
      <c r="Q14" s="63"/>
      <c r="R14" s="63"/>
      <c r="S14" s="63"/>
      <c r="T14" s="116"/>
      <c r="U14" s="32"/>
      <c r="V14" s="32"/>
    </row>
    <row r="15" spans="1:22" s="23" customFormat="1" ht="12.75" customHeight="1">
      <c r="A15" s="29">
        <v>9</v>
      </c>
      <c r="B15" s="82">
        <v>3481437</v>
      </c>
      <c r="C15" s="56" t="s">
        <v>206</v>
      </c>
      <c r="D15" s="57" t="s">
        <v>14</v>
      </c>
      <c r="E15" s="61">
        <f t="shared" si="0"/>
        <v>253</v>
      </c>
      <c r="F15" s="63">
        <v>12</v>
      </c>
      <c r="G15" s="64">
        <v>60</v>
      </c>
      <c r="H15" s="63">
        <v>32</v>
      </c>
      <c r="I15" s="63">
        <v>29</v>
      </c>
      <c r="J15" s="63">
        <v>10</v>
      </c>
      <c r="K15" s="64"/>
      <c r="L15" s="63">
        <v>45</v>
      </c>
      <c r="M15" s="63">
        <v>36</v>
      </c>
      <c r="N15" s="63">
        <v>29</v>
      </c>
      <c r="O15" s="63"/>
      <c r="P15" s="64"/>
      <c r="Q15" s="63"/>
      <c r="R15" s="63"/>
      <c r="S15" s="63"/>
      <c r="T15" s="116"/>
      <c r="U15" s="32"/>
      <c r="V15" s="32"/>
    </row>
    <row r="16" spans="1:22" s="23" customFormat="1" ht="12.75" customHeight="1">
      <c r="A16" s="29">
        <v>10</v>
      </c>
      <c r="B16" s="27">
        <v>3290273</v>
      </c>
      <c r="C16" s="56" t="s">
        <v>208</v>
      </c>
      <c r="D16" s="57" t="s">
        <v>16</v>
      </c>
      <c r="E16" s="61">
        <f t="shared" si="0"/>
        <v>227</v>
      </c>
      <c r="F16" s="63">
        <v>60</v>
      </c>
      <c r="G16" s="64">
        <v>36</v>
      </c>
      <c r="H16" s="63">
        <v>15</v>
      </c>
      <c r="I16" s="63">
        <v>16</v>
      </c>
      <c r="J16" s="63">
        <v>36</v>
      </c>
      <c r="K16" s="64"/>
      <c r="L16" s="63"/>
      <c r="M16" s="63"/>
      <c r="N16" s="63"/>
      <c r="O16" s="63"/>
      <c r="P16" s="64">
        <v>32</v>
      </c>
      <c r="Q16" s="63">
        <v>32</v>
      </c>
      <c r="R16" s="63"/>
      <c r="S16" s="63"/>
      <c r="T16" s="116"/>
      <c r="U16" s="32"/>
      <c r="V16" s="32"/>
    </row>
    <row r="17" spans="1:22" s="23" customFormat="1" ht="12.75" customHeight="1">
      <c r="A17" s="29">
        <v>11</v>
      </c>
      <c r="B17" s="67">
        <v>3421053</v>
      </c>
      <c r="C17" s="56" t="s">
        <v>212</v>
      </c>
      <c r="D17" s="57" t="s">
        <v>20</v>
      </c>
      <c r="E17" s="61">
        <f t="shared" si="0"/>
        <v>197</v>
      </c>
      <c r="F17" s="63">
        <v>24</v>
      </c>
      <c r="G17" s="64">
        <v>26</v>
      </c>
      <c r="H17" s="63">
        <v>18</v>
      </c>
      <c r="I17" s="63"/>
      <c r="J17" s="63"/>
      <c r="K17" s="64"/>
      <c r="L17" s="63">
        <v>22</v>
      </c>
      <c r="M17" s="63">
        <v>40</v>
      </c>
      <c r="N17" s="63">
        <v>15</v>
      </c>
      <c r="O17" s="63"/>
      <c r="P17" s="64">
        <v>26</v>
      </c>
      <c r="Q17" s="63">
        <v>26</v>
      </c>
      <c r="R17" s="63"/>
      <c r="S17" s="63"/>
      <c r="T17" s="116"/>
      <c r="U17" s="32"/>
      <c r="V17" s="32"/>
    </row>
    <row r="18" spans="1:22" s="23" customFormat="1" ht="12.75" customHeight="1">
      <c r="A18" s="29">
        <v>12</v>
      </c>
      <c r="B18" s="67">
        <v>3290334</v>
      </c>
      <c r="C18" s="56" t="s">
        <v>213</v>
      </c>
      <c r="D18" s="57" t="s">
        <v>16</v>
      </c>
      <c r="E18" s="61">
        <f t="shared" si="0"/>
        <v>183</v>
      </c>
      <c r="F18" s="63">
        <v>32</v>
      </c>
      <c r="G18" s="64">
        <v>22</v>
      </c>
      <c r="H18" s="63">
        <v>14</v>
      </c>
      <c r="I18" s="63">
        <v>11</v>
      </c>
      <c r="J18" s="63">
        <v>50</v>
      </c>
      <c r="K18" s="64"/>
      <c r="L18" s="63"/>
      <c r="M18" s="63"/>
      <c r="N18" s="63">
        <v>12</v>
      </c>
      <c r="O18" s="63"/>
      <c r="P18" s="64">
        <v>18</v>
      </c>
      <c r="Q18" s="63">
        <v>24</v>
      </c>
      <c r="R18" s="63"/>
      <c r="S18" s="63"/>
      <c r="T18" s="116"/>
      <c r="U18" s="32"/>
      <c r="V18" s="32"/>
    </row>
    <row r="19" spans="1:22" s="23" customFormat="1" ht="12.75" customHeight="1">
      <c r="A19" s="29">
        <v>13</v>
      </c>
      <c r="B19" s="67">
        <v>3200185</v>
      </c>
      <c r="C19" s="56" t="s">
        <v>214</v>
      </c>
      <c r="D19" s="57" t="s">
        <v>18</v>
      </c>
      <c r="E19" s="61">
        <f t="shared" si="0"/>
        <v>160</v>
      </c>
      <c r="F19" s="63"/>
      <c r="G19" s="64"/>
      <c r="H19" s="63"/>
      <c r="I19" s="63">
        <v>60</v>
      </c>
      <c r="J19" s="63">
        <v>60</v>
      </c>
      <c r="K19" s="64"/>
      <c r="L19" s="63"/>
      <c r="M19" s="63"/>
      <c r="N19" s="63">
        <v>40</v>
      </c>
      <c r="O19" s="63"/>
      <c r="P19" s="64"/>
      <c r="Q19" s="63"/>
      <c r="R19" s="63"/>
      <c r="S19" s="63"/>
      <c r="T19" s="116"/>
      <c r="U19" s="32"/>
      <c r="V19" s="32"/>
    </row>
    <row r="20" spans="1:22" s="23" customFormat="1" ht="12.75" customHeight="1">
      <c r="A20" s="29">
        <v>13</v>
      </c>
      <c r="B20" s="119" t="s">
        <v>378</v>
      </c>
      <c r="C20" s="56" t="s">
        <v>377</v>
      </c>
      <c r="D20" s="57" t="s">
        <v>20</v>
      </c>
      <c r="E20" s="61">
        <f t="shared" si="0"/>
        <v>160</v>
      </c>
      <c r="F20" s="63"/>
      <c r="G20" s="64"/>
      <c r="H20" s="63"/>
      <c r="I20" s="63"/>
      <c r="J20" s="63"/>
      <c r="K20" s="64"/>
      <c r="L20" s="63"/>
      <c r="M20" s="63">
        <v>0</v>
      </c>
      <c r="N20" s="63">
        <v>60</v>
      </c>
      <c r="O20" s="63"/>
      <c r="P20" s="64">
        <v>100</v>
      </c>
      <c r="Q20" s="63"/>
      <c r="R20" s="63"/>
      <c r="S20" s="63"/>
      <c r="T20" s="116"/>
      <c r="U20" s="32"/>
      <c r="V20" s="32"/>
    </row>
    <row r="21" spans="1:22" s="23" customFormat="1" ht="12.75" customHeight="1">
      <c r="A21" s="29">
        <v>15</v>
      </c>
      <c r="B21" s="67">
        <v>3420922</v>
      </c>
      <c r="C21" s="56" t="s">
        <v>210</v>
      </c>
      <c r="D21" s="57" t="s">
        <v>20</v>
      </c>
      <c r="E21" s="61">
        <f t="shared" si="0"/>
        <v>140</v>
      </c>
      <c r="F21" s="63"/>
      <c r="G21" s="64"/>
      <c r="H21" s="63"/>
      <c r="I21" s="63"/>
      <c r="J21" s="63"/>
      <c r="K21" s="64"/>
      <c r="L21" s="63">
        <v>40</v>
      </c>
      <c r="M21" s="63">
        <v>100</v>
      </c>
      <c r="N21" s="63"/>
      <c r="O21" s="63"/>
      <c r="P21" s="64"/>
      <c r="Q21" s="63"/>
      <c r="R21" s="63"/>
      <c r="S21" s="63"/>
      <c r="T21" s="116"/>
      <c r="U21" s="32"/>
      <c r="V21" s="32"/>
    </row>
    <row r="22" spans="1:22" s="23" customFormat="1" ht="12.75" customHeight="1">
      <c r="A22" s="29">
        <v>15</v>
      </c>
      <c r="B22" s="32">
        <v>3380017</v>
      </c>
      <c r="C22" s="56" t="s">
        <v>211</v>
      </c>
      <c r="D22" s="57" t="s">
        <v>26</v>
      </c>
      <c r="E22" s="61">
        <f t="shared" si="0"/>
        <v>140</v>
      </c>
      <c r="F22" s="63">
        <v>100</v>
      </c>
      <c r="G22" s="64">
        <v>0</v>
      </c>
      <c r="H22" s="63">
        <v>40</v>
      </c>
      <c r="I22" s="63"/>
      <c r="J22" s="63"/>
      <c r="K22" s="64"/>
      <c r="L22" s="63"/>
      <c r="M22" s="63"/>
      <c r="N22" s="63"/>
      <c r="O22" s="63"/>
      <c r="P22" s="64"/>
      <c r="Q22" s="63"/>
      <c r="R22" s="63"/>
      <c r="S22" s="63"/>
      <c r="T22" s="116"/>
      <c r="U22" s="32"/>
      <c r="V22" s="32"/>
    </row>
    <row r="23" spans="1:22" s="23" customFormat="1" ht="12.75" customHeight="1">
      <c r="A23" s="29">
        <v>17</v>
      </c>
      <c r="B23" s="67">
        <v>3421014</v>
      </c>
      <c r="C23" s="56" t="s">
        <v>231</v>
      </c>
      <c r="D23" s="57" t="s">
        <v>20</v>
      </c>
      <c r="E23" s="61">
        <f t="shared" si="0"/>
        <v>138</v>
      </c>
      <c r="F23" s="63"/>
      <c r="G23" s="64"/>
      <c r="H23" s="63"/>
      <c r="I23" s="63">
        <v>15</v>
      </c>
      <c r="J23" s="63">
        <v>20</v>
      </c>
      <c r="K23" s="64"/>
      <c r="L23" s="63"/>
      <c r="M23" s="63"/>
      <c r="N23" s="63">
        <v>13</v>
      </c>
      <c r="O23" s="63"/>
      <c r="P23" s="64">
        <v>45</v>
      </c>
      <c r="Q23" s="63">
        <v>45</v>
      </c>
      <c r="R23" s="63"/>
      <c r="S23" s="63"/>
      <c r="T23" s="116"/>
      <c r="U23" s="31"/>
      <c r="V23" s="32"/>
    </row>
    <row r="24" spans="1:22" s="23" customFormat="1" ht="12.75" customHeight="1">
      <c r="A24" s="29">
        <v>18</v>
      </c>
      <c r="B24" s="32">
        <v>3200206</v>
      </c>
      <c r="C24" s="56" t="s">
        <v>215</v>
      </c>
      <c r="D24" s="57" t="s">
        <v>18</v>
      </c>
      <c r="E24" s="61">
        <f t="shared" si="0"/>
        <v>128</v>
      </c>
      <c r="F24" s="63"/>
      <c r="G24" s="64"/>
      <c r="H24" s="63"/>
      <c r="I24" s="63">
        <v>20</v>
      </c>
      <c r="J24" s="63">
        <v>40</v>
      </c>
      <c r="K24" s="64"/>
      <c r="L24" s="63">
        <v>18</v>
      </c>
      <c r="M24" s="63">
        <v>32</v>
      </c>
      <c r="N24" s="63"/>
      <c r="O24" s="63"/>
      <c r="P24" s="64">
        <v>7</v>
      </c>
      <c r="Q24" s="63">
        <v>11</v>
      </c>
      <c r="R24" s="63"/>
      <c r="S24" s="63"/>
      <c r="T24" s="116"/>
      <c r="U24" s="32"/>
      <c r="V24" s="32"/>
    </row>
    <row r="25" spans="1:22" s="23" customFormat="1" ht="12.75" customHeight="1">
      <c r="A25" s="29">
        <v>19</v>
      </c>
      <c r="B25" s="32">
        <v>3420840</v>
      </c>
      <c r="C25" s="56" t="s">
        <v>268</v>
      </c>
      <c r="D25" s="57" t="s">
        <v>20</v>
      </c>
      <c r="E25" s="61">
        <f t="shared" si="0"/>
        <v>120</v>
      </c>
      <c r="F25" s="63"/>
      <c r="G25" s="71"/>
      <c r="H25" s="63"/>
      <c r="I25" s="63"/>
      <c r="J25" s="63"/>
      <c r="K25" s="64"/>
      <c r="L25" s="63"/>
      <c r="M25" s="63"/>
      <c r="N25" s="63"/>
      <c r="O25" s="63"/>
      <c r="P25" s="64">
        <v>60</v>
      </c>
      <c r="Q25" s="63">
        <v>60</v>
      </c>
      <c r="R25" s="63"/>
      <c r="S25" s="63"/>
      <c r="T25" s="116"/>
      <c r="U25" s="32"/>
      <c r="V25" s="57"/>
    </row>
    <row r="26" spans="1:22" s="23" customFormat="1" ht="12.75" customHeight="1">
      <c r="A26" s="29">
        <v>20</v>
      </c>
      <c r="B26" s="67">
        <v>3200201</v>
      </c>
      <c r="C26" s="56" t="s">
        <v>217</v>
      </c>
      <c r="D26" s="57" t="s">
        <v>18</v>
      </c>
      <c r="E26" s="61">
        <f t="shared" si="0"/>
        <v>112</v>
      </c>
      <c r="F26" s="63">
        <v>36</v>
      </c>
      <c r="G26" s="64">
        <v>16</v>
      </c>
      <c r="H26" s="63">
        <v>16</v>
      </c>
      <c r="I26" s="63">
        <v>13</v>
      </c>
      <c r="J26" s="63">
        <v>13</v>
      </c>
      <c r="K26" s="64"/>
      <c r="L26" s="63"/>
      <c r="M26" s="63"/>
      <c r="N26" s="63"/>
      <c r="O26" s="63"/>
      <c r="P26" s="64">
        <v>6</v>
      </c>
      <c r="Q26" s="63">
        <v>12</v>
      </c>
      <c r="R26" s="63"/>
      <c r="S26" s="63"/>
      <c r="T26" s="117"/>
      <c r="U26" s="32"/>
      <c r="V26" s="32"/>
    </row>
    <row r="27" spans="1:22" s="23" customFormat="1" ht="12.75" customHeight="1">
      <c r="A27" s="29">
        <v>21</v>
      </c>
      <c r="B27" s="67">
        <v>3520035</v>
      </c>
      <c r="C27" s="56" t="s">
        <v>216</v>
      </c>
      <c r="D27" s="57" t="s">
        <v>28</v>
      </c>
      <c r="E27" s="61">
        <f t="shared" si="0"/>
        <v>99</v>
      </c>
      <c r="F27" s="63">
        <v>14</v>
      </c>
      <c r="G27" s="64">
        <v>14</v>
      </c>
      <c r="H27" s="63">
        <v>9</v>
      </c>
      <c r="I27" s="63">
        <v>7</v>
      </c>
      <c r="J27" s="63">
        <v>15</v>
      </c>
      <c r="K27" s="64"/>
      <c r="L27" s="63">
        <v>24</v>
      </c>
      <c r="M27" s="63">
        <v>16</v>
      </c>
      <c r="N27" s="63"/>
      <c r="O27" s="63"/>
      <c r="P27" s="64"/>
      <c r="Q27" s="63"/>
      <c r="R27" s="63"/>
      <c r="S27" s="63"/>
      <c r="T27" s="116"/>
      <c r="U27" s="32"/>
      <c r="V27" s="32"/>
    </row>
    <row r="28" spans="1:22" s="23" customFormat="1" ht="12.75" customHeight="1">
      <c r="A28" s="29">
        <v>22</v>
      </c>
      <c r="B28" s="67">
        <v>3290331</v>
      </c>
      <c r="C28" s="56" t="s">
        <v>229</v>
      </c>
      <c r="D28" s="57" t="s">
        <v>16</v>
      </c>
      <c r="E28" s="61">
        <f t="shared" si="0"/>
        <v>98</v>
      </c>
      <c r="F28" s="63"/>
      <c r="G28" s="64"/>
      <c r="H28" s="63"/>
      <c r="I28" s="63">
        <v>26</v>
      </c>
      <c r="J28" s="63">
        <v>14</v>
      </c>
      <c r="K28" s="64"/>
      <c r="L28" s="63"/>
      <c r="M28" s="63"/>
      <c r="N28" s="63">
        <v>32</v>
      </c>
      <c r="O28" s="63"/>
      <c r="P28" s="64">
        <v>10</v>
      </c>
      <c r="Q28" s="63">
        <v>16</v>
      </c>
      <c r="R28" s="63"/>
      <c r="S28" s="63"/>
      <c r="T28" s="116"/>
      <c r="U28" s="32"/>
      <c r="V28" s="32"/>
    </row>
    <row r="29" spans="1:22" s="23" customFormat="1" ht="12.75" customHeight="1">
      <c r="A29" s="29">
        <v>23</v>
      </c>
      <c r="B29" s="32">
        <v>3480841</v>
      </c>
      <c r="C29" s="56" t="s">
        <v>371</v>
      </c>
      <c r="D29" s="57" t="s">
        <v>14</v>
      </c>
      <c r="E29" s="61">
        <f t="shared" si="0"/>
        <v>86</v>
      </c>
      <c r="F29" s="63"/>
      <c r="G29" s="71"/>
      <c r="H29" s="63"/>
      <c r="I29" s="63"/>
      <c r="J29" s="63"/>
      <c r="K29" s="64"/>
      <c r="L29" s="63"/>
      <c r="M29" s="63"/>
      <c r="N29" s="63"/>
      <c r="O29" s="63"/>
      <c r="P29" s="64">
        <v>36</v>
      </c>
      <c r="Q29" s="63">
        <v>50</v>
      </c>
      <c r="R29" s="63"/>
      <c r="S29" s="63"/>
      <c r="T29" s="116"/>
      <c r="U29" s="32"/>
      <c r="V29" s="32"/>
    </row>
    <row r="30" spans="1:22" s="23" customFormat="1" ht="12.75" customHeight="1">
      <c r="A30" s="29">
        <v>24</v>
      </c>
      <c r="B30" s="67">
        <v>3290374</v>
      </c>
      <c r="C30" s="56" t="s">
        <v>218</v>
      </c>
      <c r="D30" s="57" t="s">
        <v>16</v>
      </c>
      <c r="E30" s="61">
        <f t="shared" si="0"/>
        <v>83</v>
      </c>
      <c r="F30" s="63">
        <v>16</v>
      </c>
      <c r="G30" s="64">
        <v>29</v>
      </c>
      <c r="H30" s="63">
        <v>8</v>
      </c>
      <c r="I30" s="63">
        <v>22</v>
      </c>
      <c r="J30" s="63">
        <v>8</v>
      </c>
      <c r="K30" s="64"/>
      <c r="L30" s="63"/>
      <c r="M30" s="63"/>
      <c r="N30" s="63"/>
      <c r="O30" s="63"/>
      <c r="P30" s="64"/>
      <c r="Q30" s="63"/>
      <c r="R30" s="63"/>
      <c r="S30" s="63"/>
      <c r="T30" s="116"/>
      <c r="U30" s="32"/>
      <c r="V30" s="32"/>
    </row>
    <row r="31" spans="1:22" s="23" customFormat="1" ht="12.75" customHeight="1">
      <c r="A31" s="29">
        <v>25</v>
      </c>
      <c r="B31" s="32">
        <v>3690035</v>
      </c>
      <c r="C31" s="56" t="s">
        <v>392</v>
      </c>
      <c r="D31" s="57" t="s">
        <v>354</v>
      </c>
      <c r="E31" s="61">
        <f t="shared" si="0"/>
        <v>80</v>
      </c>
      <c r="F31" s="63"/>
      <c r="G31" s="71"/>
      <c r="H31" s="63"/>
      <c r="I31" s="63"/>
      <c r="J31" s="63"/>
      <c r="K31" s="64"/>
      <c r="L31" s="63"/>
      <c r="M31" s="63"/>
      <c r="N31" s="63">
        <v>11</v>
      </c>
      <c r="O31" s="63"/>
      <c r="P31" s="64">
        <v>29</v>
      </c>
      <c r="Q31" s="63">
        <v>40</v>
      </c>
      <c r="R31" s="63"/>
      <c r="S31" s="63"/>
      <c r="T31" s="116"/>
      <c r="U31" s="32"/>
      <c r="V31" s="32"/>
    </row>
    <row r="32" spans="1:22" s="23" customFormat="1" ht="12.75" customHeight="1">
      <c r="A32" s="29">
        <v>26</v>
      </c>
      <c r="B32" s="32">
        <v>3200202</v>
      </c>
      <c r="C32" s="56" t="s">
        <v>220</v>
      </c>
      <c r="D32" s="57" t="s">
        <v>18</v>
      </c>
      <c r="E32" s="61">
        <f t="shared" si="0"/>
        <v>75</v>
      </c>
      <c r="F32" s="32">
        <v>18</v>
      </c>
      <c r="G32" s="64">
        <v>20</v>
      </c>
      <c r="H32" s="63">
        <v>13</v>
      </c>
      <c r="I32" s="63">
        <v>3</v>
      </c>
      <c r="J32" s="63">
        <v>12</v>
      </c>
      <c r="K32" s="64"/>
      <c r="L32" s="63"/>
      <c r="M32" s="63"/>
      <c r="N32" s="63"/>
      <c r="O32" s="63"/>
      <c r="P32" s="64">
        <v>9</v>
      </c>
      <c r="Q32" s="63"/>
      <c r="R32" s="63"/>
      <c r="S32" s="63"/>
      <c r="T32" s="116"/>
      <c r="U32" s="32"/>
      <c r="V32" s="57"/>
    </row>
    <row r="33" spans="1:22" s="23" customFormat="1" ht="12.75" customHeight="1">
      <c r="A33" s="29">
        <v>27</v>
      </c>
      <c r="B33" s="67">
        <v>3520038</v>
      </c>
      <c r="C33" s="56" t="s">
        <v>219</v>
      </c>
      <c r="D33" s="57" t="s">
        <v>28</v>
      </c>
      <c r="E33" s="61">
        <f t="shared" si="0"/>
        <v>70</v>
      </c>
      <c r="F33" s="63">
        <v>15</v>
      </c>
      <c r="G33" s="64">
        <v>15</v>
      </c>
      <c r="H33" s="63">
        <v>10</v>
      </c>
      <c r="I33" s="63">
        <v>5</v>
      </c>
      <c r="J33" s="63">
        <v>9</v>
      </c>
      <c r="K33" s="64"/>
      <c r="L33" s="63">
        <v>16</v>
      </c>
      <c r="M33" s="63"/>
      <c r="N33" s="63"/>
      <c r="O33" s="63"/>
      <c r="P33" s="63"/>
      <c r="Q33" s="63"/>
      <c r="R33" s="63"/>
      <c r="S33" s="63"/>
      <c r="T33" s="116"/>
      <c r="U33" s="32"/>
      <c r="V33" s="57"/>
    </row>
    <row r="34" spans="1:22" s="23" customFormat="1" ht="12.75" customHeight="1">
      <c r="A34" s="29">
        <v>28</v>
      </c>
      <c r="B34" s="32">
        <v>3200469</v>
      </c>
      <c r="C34" s="56" t="s">
        <v>224</v>
      </c>
      <c r="D34" s="57" t="s">
        <v>18</v>
      </c>
      <c r="E34" s="61">
        <f t="shared" si="0"/>
        <v>65</v>
      </c>
      <c r="F34" s="63"/>
      <c r="G34" s="71"/>
      <c r="H34" s="63"/>
      <c r="I34" s="63">
        <v>14</v>
      </c>
      <c r="J34" s="63">
        <v>6</v>
      </c>
      <c r="K34" s="64"/>
      <c r="L34" s="63">
        <v>20</v>
      </c>
      <c r="M34" s="63">
        <v>15</v>
      </c>
      <c r="N34" s="63">
        <v>5</v>
      </c>
      <c r="O34" s="63"/>
      <c r="P34" s="64"/>
      <c r="Q34" s="63">
        <v>5</v>
      </c>
      <c r="R34" s="63"/>
      <c r="S34" s="63"/>
      <c r="T34" s="116"/>
      <c r="U34" s="32"/>
      <c r="V34" s="32"/>
    </row>
    <row r="35" spans="1:22" s="23" customFormat="1" ht="12.75" customHeight="1">
      <c r="A35" s="29">
        <v>29</v>
      </c>
      <c r="B35" s="32">
        <v>3481112</v>
      </c>
      <c r="C35" s="56" t="s">
        <v>372</v>
      </c>
      <c r="D35" s="57" t="s">
        <v>14</v>
      </c>
      <c r="E35" s="61">
        <f t="shared" si="0"/>
        <v>65</v>
      </c>
      <c r="F35" s="32"/>
      <c r="G35" s="64"/>
      <c r="H35" s="63"/>
      <c r="I35" s="63"/>
      <c r="J35" s="63"/>
      <c r="K35" s="64"/>
      <c r="L35" s="63"/>
      <c r="M35" s="63"/>
      <c r="N35" s="63"/>
      <c r="O35" s="63"/>
      <c r="P35" s="64">
        <v>50</v>
      </c>
      <c r="Q35" s="63">
        <v>15</v>
      </c>
      <c r="R35" s="63"/>
      <c r="S35" s="63"/>
      <c r="T35" s="116"/>
      <c r="U35" s="32"/>
      <c r="V35" s="32"/>
    </row>
    <row r="36" spans="1:22" s="23" customFormat="1" ht="12.75" customHeight="1">
      <c r="A36" s="29">
        <v>30</v>
      </c>
      <c r="B36" s="119" t="s">
        <v>400</v>
      </c>
      <c r="C36" s="56" t="s">
        <v>399</v>
      </c>
      <c r="D36" s="57" t="s">
        <v>401</v>
      </c>
      <c r="E36" s="61">
        <f t="shared" si="0"/>
        <v>62</v>
      </c>
      <c r="F36" s="63"/>
      <c r="G36" s="71"/>
      <c r="H36" s="63"/>
      <c r="I36" s="63"/>
      <c r="J36" s="63"/>
      <c r="K36" s="64"/>
      <c r="L36" s="63"/>
      <c r="M36" s="63"/>
      <c r="N36" s="63">
        <v>6</v>
      </c>
      <c r="O36" s="63"/>
      <c r="P36" s="64">
        <v>20</v>
      </c>
      <c r="Q36" s="63">
        <v>36</v>
      </c>
      <c r="R36" s="63"/>
      <c r="S36" s="63"/>
      <c r="T36" s="116"/>
      <c r="U36" s="32"/>
      <c r="V36" s="57"/>
    </row>
    <row r="37" spans="1:22" s="23" customFormat="1" ht="12.75" customHeight="1">
      <c r="A37" s="29">
        <v>31</v>
      </c>
      <c r="B37" s="67">
        <v>3290375</v>
      </c>
      <c r="C37" s="56" t="s">
        <v>221</v>
      </c>
      <c r="D37" s="57" t="s">
        <v>16</v>
      </c>
      <c r="E37" s="61">
        <f t="shared" si="0"/>
        <v>61</v>
      </c>
      <c r="F37" s="63">
        <v>9</v>
      </c>
      <c r="G37" s="64">
        <v>18</v>
      </c>
      <c r="H37" s="63">
        <v>20</v>
      </c>
      <c r="I37" s="63">
        <v>10</v>
      </c>
      <c r="J37" s="63">
        <v>4</v>
      </c>
      <c r="K37" s="64"/>
      <c r="L37" s="63"/>
      <c r="M37" s="63"/>
      <c r="N37" s="63"/>
      <c r="O37" s="63"/>
      <c r="P37" s="64"/>
      <c r="Q37" s="63"/>
      <c r="R37" s="63"/>
      <c r="S37" s="63"/>
      <c r="T37" s="116"/>
      <c r="U37" s="32"/>
      <c r="V37" s="32"/>
    </row>
    <row r="38" spans="1:22" s="23" customFormat="1" ht="12.75" customHeight="1">
      <c r="A38" s="29">
        <v>32</v>
      </c>
      <c r="B38" s="67">
        <v>3420799</v>
      </c>
      <c r="C38" s="56" t="s">
        <v>222</v>
      </c>
      <c r="D38" s="57" t="s">
        <v>20</v>
      </c>
      <c r="E38" s="61">
        <f t="shared" si="0"/>
        <v>60</v>
      </c>
      <c r="F38" s="32"/>
      <c r="G38" s="64"/>
      <c r="H38" s="63"/>
      <c r="I38" s="63"/>
      <c r="J38" s="63"/>
      <c r="K38" s="64"/>
      <c r="L38" s="63"/>
      <c r="M38" s="63">
        <v>60</v>
      </c>
      <c r="N38" s="63"/>
      <c r="O38" s="63"/>
      <c r="P38" s="64"/>
      <c r="Q38" s="63"/>
      <c r="R38" s="63"/>
      <c r="S38" s="63"/>
      <c r="T38" s="116"/>
      <c r="U38" s="32"/>
      <c r="V38" s="32"/>
    </row>
    <row r="39" spans="1:22" s="23" customFormat="1" ht="12.75" customHeight="1">
      <c r="A39" s="29">
        <v>33</v>
      </c>
      <c r="B39" s="67">
        <v>3290242</v>
      </c>
      <c r="C39" s="56" t="s">
        <v>223</v>
      </c>
      <c r="D39" s="57" t="s">
        <v>16</v>
      </c>
      <c r="E39" s="61">
        <f t="shared" si="0"/>
        <v>59</v>
      </c>
      <c r="F39" s="63">
        <v>22</v>
      </c>
      <c r="G39" s="64">
        <v>24</v>
      </c>
      <c r="H39" s="63">
        <v>5</v>
      </c>
      <c r="I39" s="63">
        <v>8</v>
      </c>
      <c r="J39" s="63"/>
      <c r="K39" s="64"/>
      <c r="L39" s="63"/>
      <c r="M39" s="63"/>
      <c r="N39" s="63"/>
      <c r="O39" s="63"/>
      <c r="P39" s="64"/>
      <c r="Q39" s="63"/>
      <c r="R39" s="63"/>
      <c r="S39" s="63"/>
      <c r="T39" s="116"/>
      <c r="U39" s="32"/>
      <c r="V39" s="57"/>
    </row>
    <row r="40" spans="1:22" s="23" customFormat="1" ht="12.75" customHeight="1">
      <c r="A40" s="29">
        <v>33</v>
      </c>
      <c r="B40" s="67">
        <v>3421078</v>
      </c>
      <c r="C40" s="56" t="s">
        <v>236</v>
      </c>
      <c r="D40" s="57" t="s">
        <v>20</v>
      </c>
      <c r="E40" s="61">
        <f t="shared" si="0"/>
        <v>59</v>
      </c>
      <c r="F40" s="63"/>
      <c r="G40" s="64"/>
      <c r="H40" s="63"/>
      <c r="I40" s="63"/>
      <c r="J40" s="63"/>
      <c r="K40" s="64"/>
      <c r="L40" s="63">
        <v>26</v>
      </c>
      <c r="M40" s="63"/>
      <c r="N40" s="63">
        <v>26</v>
      </c>
      <c r="O40" s="63"/>
      <c r="P40" s="64"/>
      <c r="Q40" s="63">
        <v>7</v>
      </c>
      <c r="R40" s="63"/>
      <c r="S40" s="63"/>
      <c r="T40" s="116"/>
      <c r="U40" s="32"/>
      <c r="V40" s="32"/>
    </row>
    <row r="41" spans="1:22" s="23" customFormat="1" ht="12.75" customHeight="1">
      <c r="A41" s="29">
        <v>35</v>
      </c>
      <c r="B41" s="32">
        <v>3380009</v>
      </c>
      <c r="C41" s="56" t="s">
        <v>225</v>
      </c>
      <c r="D41" s="57" t="s">
        <v>26</v>
      </c>
      <c r="E41" s="61">
        <f t="shared" si="0"/>
        <v>53</v>
      </c>
      <c r="F41" s="32">
        <v>29</v>
      </c>
      <c r="G41" s="64">
        <v>0</v>
      </c>
      <c r="H41" s="63">
        <v>24</v>
      </c>
      <c r="I41" s="63"/>
      <c r="J41" s="63"/>
      <c r="K41" s="64"/>
      <c r="L41" s="63"/>
      <c r="M41" s="63"/>
      <c r="N41" s="63"/>
      <c r="O41" s="63"/>
      <c r="P41" s="64"/>
      <c r="Q41" s="63"/>
      <c r="R41" s="63"/>
      <c r="S41" s="63"/>
      <c r="T41" s="116"/>
      <c r="U41" s="32"/>
      <c r="V41" s="32"/>
    </row>
    <row r="42" spans="1:22" s="23" customFormat="1" ht="12.75" customHeight="1">
      <c r="A42" s="29">
        <v>36</v>
      </c>
      <c r="B42" s="119" t="s">
        <v>381</v>
      </c>
      <c r="C42" s="56" t="s">
        <v>380</v>
      </c>
      <c r="D42" s="57" t="s">
        <v>24</v>
      </c>
      <c r="E42" s="61">
        <f t="shared" si="0"/>
        <v>50</v>
      </c>
      <c r="F42" s="63"/>
      <c r="G42" s="64"/>
      <c r="H42" s="63"/>
      <c r="I42" s="63"/>
      <c r="J42" s="63"/>
      <c r="K42" s="64"/>
      <c r="L42" s="63"/>
      <c r="M42" s="63"/>
      <c r="N42" s="63">
        <v>36</v>
      </c>
      <c r="O42" s="63"/>
      <c r="P42" s="64"/>
      <c r="Q42" s="63">
        <v>14</v>
      </c>
      <c r="R42" s="63"/>
      <c r="S42" s="63"/>
      <c r="T42" s="117"/>
      <c r="U42" s="32"/>
      <c r="V42" s="57"/>
    </row>
    <row r="43" spans="1:22" s="23" customFormat="1" ht="12.75" customHeight="1">
      <c r="A43" s="29">
        <v>37</v>
      </c>
      <c r="B43" s="119" t="s">
        <v>394</v>
      </c>
      <c r="C43" s="56" t="s">
        <v>393</v>
      </c>
      <c r="D43" s="57" t="s">
        <v>354</v>
      </c>
      <c r="E43" s="61">
        <f t="shared" si="0"/>
        <v>46</v>
      </c>
      <c r="F43" s="32"/>
      <c r="G43" s="71"/>
      <c r="H43" s="63"/>
      <c r="I43" s="63"/>
      <c r="J43" s="63"/>
      <c r="K43" s="64"/>
      <c r="L43" s="63"/>
      <c r="M43" s="63"/>
      <c r="N43" s="63">
        <v>14</v>
      </c>
      <c r="O43" s="63"/>
      <c r="P43" s="64">
        <v>22</v>
      </c>
      <c r="Q43" s="63">
        <v>10</v>
      </c>
      <c r="R43" s="63"/>
      <c r="S43" s="63"/>
      <c r="T43" s="116"/>
      <c r="U43" s="32"/>
      <c r="V43" s="32"/>
    </row>
    <row r="44" spans="1:22" s="23" customFormat="1" ht="12.75" customHeight="1">
      <c r="A44" s="29">
        <v>38</v>
      </c>
      <c r="B44" s="67">
        <v>3380008</v>
      </c>
      <c r="C44" s="56" t="s">
        <v>226</v>
      </c>
      <c r="D44" s="57" t="s">
        <v>26</v>
      </c>
      <c r="E44" s="61">
        <f t="shared" si="0"/>
        <v>45</v>
      </c>
      <c r="F44" s="63"/>
      <c r="G44" s="64"/>
      <c r="H44" s="63">
        <v>45</v>
      </c>
      <c r="I44" s="63"/>
      <c r="J44" s="63"/>
      <c r="K44" s="64"/>
      <c r="L44" s="63"/>
      <c r="M44" s="63"/>
      <c r="N44" s="63"/>
      <c r="O44" s="63"/>
      <c r="P44" s="64"/>
      <c r="Q44" s="63"/>
      <c r="R44" s="63"/>
      <c r="S44" s="63"/>
      <c r="T44" s="116"/>
      <c r="U44" s="32"/>
      <c r="V44" s="57"/>
    </row>
    <row r="45" spans="1:22" s="23" customFormat="1" ht="12.75" customHeight="1">
      <c r="A45" s="29">
        <v>39</v>
      </c>
      <c r="B45" s="119" t="s">
        <v>403</v>
      </c>
      <c r="C45" s="56" t="s">
        <v>402</v>
      </c>
      <c r="D45" s="57" t="s">
        <v>401</v>
      </c>
      <c r="E45" s="61">
        <f t="shared" si="0"/>
        <v>43</v>
      </c>
      <c r="F45" s="63"/>
      <c r="G45" s="64"/>
      <c r="H45" s="63"/>
      <c r="I45" s="63"/>
      <c r="J45" s="63"/>
      <c r="K45" s="64"/>
      <c r="L45" s="63"/>
      <c r="M45" s="63"/>
      <c r="N45" s="63">
        <v>7</v>
      </c>
      <c r="O45" s="63"/>
      <c r="P45" s="64">
        <v>14</v>
      </c>
      <c r="Q45" s="63">
        <v>22</v>
      </c>
      <c r="R45" s="63"/>
      <c r="S45" s="63"/>
      <c r="T45" s="116"/>
      <c r="U45" s="32"/>
      <c r="V45" s="57"/>
    </row>
    <row r="46" spans="1:22" s="23" customFormat="1" ht="12.75" customHeight="1">
      <c r="A46" s="29">
        <v>40</v>
      </c>
      <c r="B46" s="32">
        <v>3380033</v>
      </c>
      <c r="C46" s="56" t="s">
        <v>227</v>
      </c>
      <c r="D46" s="57" t="s">
        <v>26</v>
      </c>
      <c r="E46" s="61">
        <f t="shared" si="0"/>
        <v>42</v>
      </c>
      <c r="F46" s="32">
        <v>20</v>
      </c>
      <c r="G46" s="64">
        <v>0</v>
      </c>
      <c r="H46" s="63">
        <v>22</v>
      </c>
      <c r="I46" s="63"/>
      <c r="J46" s="63"/>
      <c r="K46" s="64"/>
      <c r="L46" s="63"/>
      <c r="M46" s="63"/>
      <c r="N46" s="63"/>
      <c r="O46" s="63"/>
      <c r="P46" s="64"/>
      <c r="Q46" s="63"/>
      <c r="R46" s="63"/>
      <c r="S46" s="63"/>
      <c r="T46" s="116"/>
      <c r="U46" s="32"/>
      <c r="V46" s="57"/>
    </row>
    <row r="47" spans="1:22" s="23" customFormat="1" ht="12.75" customHeight="1">
      <c r="A47" s="29">
        <v>41</v>
      </c>
      <c r="B47" s="67">
        <v>3200311</v>
      </c>
      <c r="C47" s="56" t="s">
        <v>228</v>
      </c>
      <c r="D47" s="57" t="s">
        <v>18</v>
      </c>
      <c r="E47" s="61">
        <f t="shared" si="0"/>
        <v>41</v>
      </c>
      <c r="F47" s="63"/>
      <c r="G47" s="71"/>
      <c r="H47" s="63"/>
      <c r="I47" s="63">
        <v>12</v>
      </c>
      <c r="J47" s="63">
        <v>29</v>
      </c>
      <c r="K47" s="64"/>
      <c r="L47" s="63"/>
      <c r="M47" s="63"/>
      <c r="N47" s="63"/>
      <c r="O47" s="63"/>
      <c r="P47" s="64"/>
      <c r="Q47" s="63"/>
      <c r="R47" s="63"/>
      <c r="S47" s="63"/>
      <c r="T47" s="118"/>
      <c r="U47" s="100"/>
      <c r="V47" s="57"/>
    </row>
    <row r="48" spans="1:22" s="23" customFormat="1" ht="12.75" customHeight="1">
      <c r="A48" s="29">
        <v>42</v>
      </c>
      <c r="B48" s="32">
        <v>3380035</v>
      </c>
      <c r="C48" s="56" t="s">
        <v>230</v>
      </c>
      <c r="D48" s="57" t="s">
        <v>26</v>
      </c>
      <c r="E48" s="61">
        <f t="shared" si="0"/>
        <v>35</v>
      </c>
      <c r="F48" s="32">
        <v>11</v>
      </c>
      <c r="G48" s="64">
        <v>13</v>
      </c>
      <c r="H48" s="63">
        <v>11</v>
      </c>
      <c r="I48" s="63"/>
      <c r="J48" s="63"/>
      <c r="K48" s="64"/>
      <c r="L48" s="63"/>
      <c r="M48" s="63"/>
      <c r="N48" s="63"/>
      <c r="O48" s="63"/>
      <c r="P48" s="64"/>
      <c r="Q48" s="63"/>
      <c r="R48" s="63"/>
      <c r="S48" s="63"/>
      <c r="T48" s="116"/>
      <c r="U48" s="32"/>
      <c r="V48" s="32"/>
    </row>
    <row r="49" spans="1:22" s="23" customFormat="1" ht="12.75" customHeight="1">
      <c r="A49" s="29">
        <v>43</v>
      </c>
      <c r="B49" s="32">
        <v>3240009</v>
      </c>
      <c r="C49" s="56" t="s">
        <v>232</v>
      </c>
      <c r="D49" s="57" t="s">
        <v>42</v>
      </c>
      <c r="E49" s="61">
        <f t="shared" si="0"/>
        <v>34</v>
      </c>
      <c r="F49" s="63"/>
      <c r="G49" s="71"/>
      <c r="H49" s="63"/>
      <c r="I49" s="63">
        <v>18</v>
      </c>
      <c r="J49" s="63">
        <v>16</v>
      </c>
      <c r="K49" s="64"/>
      <c r="L49" s="63"/>
      <c r="M49" s="63"/>
      <c r="N49" s="63"/>
      <c r="O49" s="63"/>
      <c r="P49" s="64"/>
      <c r="Q49" s="63"/>
      <c r="R49" s="63"/>
      <c r="S49" s="63"/>
      <c r="T49" s="116"/>
      <c r="U49" s="32"/>
      <c r="V49" s="32"/>
    </row>
    <row r="50" spans="1:22" s="23" customFormat="1" ht="12.75" customHeight="1">
      <c r="A50" s="29">
        <v>44</v>
      </c>
      <c r="B50" s="67">
        <v>3481190</v>
      </c>
      <c r="C50" s="56" t="s">
        <v>233</v>
      </c>
      <c r="D50" s="57" t="s">
        <v>14</v>
      </c>
      <c r="E50" s="61">
        <f t="shared" si="0"/>
        <v>33</v>
      </c>
      <c r="F50" s="63"/>
      <c r="G50" s="64"/>
      <c r="H50" s="63"/>
      <c r="I50" s="63">
        <v>9</v>
      </c>
      <c r="J50" s="63">
        <v>24</v>
      </c>
      <c r="K50" s="64"/>
      <c r="L50" s="63"/>
      <c r="M50" s="63"/>
      <c r="N50" s="63"/>
      <c r="O50" s="63"/>
      <c r="P50" s="64"/>
      <c r="Q50" s="63"/>
      <c r="R50" s="63"/>
      <c r="S50" s="63"/>
      <c r="T50" s="116"/>
      <c r="U50" s="32"/>
      <c r="V50" s="32"/>
    </row>
    <row r="51" spans="1:22" s="23" customFormat="1" ht="12.75" customHeight="1">
      <c r="A51" s="29">
        <v>45</v>
      </c>
      <c r="B51" s="119" t="s">
        <v>386</v>
      </c>
      <c r="C51" s="70" t="s">
        <v>385</v>
      </c>
      <c r="D51" s="71" t="s">
        <v>32</v>
      </c>
      <c r="E51" s="61">
        <f t="shared" si="0"/>
        <v>30</v>
      </c>
      <c r="F51" s="63"/>
      <c r="G51" s="64"/>
      <c r="H51" s="63"/>
      <c r="I51" s="63"/>
      <c r="J51" s="63"/>
      <c r="K51" s="64"/>
      <c r="L51" s="63"/>
      <c r="M51" s="63"/>
      <c r="N51" s="63"/>
      <c r="O51" s="63"/>
      <c r="P51" s="64">
        <v>12</v>
      </c>
      <c r="Q51" s="63">
        <v>18</v>
      </c>
      <c r="R51" s="63"/>
      <c r="S51" s="63"/>
      <c r="T51" s="116"/>
      <c r="U51" s="32"/>
      <c r="V51" s="32"/>
    </row>
    <row r="52" spans="1:22" s="23" customFormat="1" ht="12.75" customHeight="1">
      <c r="A52" s="29">
        <v>46</v>
      </c>
      <c r="B52" s="67">
        <v>3310027</v>
      </c>
      <c r="C52" s="56" t="s">
        <v>234</v>
      </c>
      <c r="D52" s="57" t="s">
        <v>44</v>
      </c>
      <c r="E52" s="61">
        <f t="shared" si="0"/>
        <v>28</v>
      </c>
      <c r="F52" s="63">
        <v>13</v>
      </c>
      <c r="G52" s="64">
        <v>12</v>
      </c>
      <c r="H52" s="63">
        <v>3</v>
      </c>
      <c r="I52" s="63"/>
      <c r="J52" s="63"/>
      <c r="K52" s="64"/>
      <c r="L52" s="63"/>
      <c r="M52" s="63"/>
      <c r="N52" s="63"/>
      <c r="O52" s="63"/>
      <c r="P52" s="64"/>
      <c r="Q52" s="63"/>
      <c r="R52" s="63"/>
      <c r="S52" s="63"/>
      <c r="T52" s="117"/>
      <c r="U52" s="100"/>
      <c r="V52" s="57"/>
    </row>
    <row r="53" spans="1:22" s="23" customFormat="1" ht="12.75" customHeight="1">
      <c r="A53" s="29">
        <v>46</v>
      </c>
      <c r="B53" s="119" t="s">
        <v>405</v>
      </c>
      <c r="C53" s="56" t="s">
        <v>404</v>
      </c>
      <c r="D53" s="57" t="s">
        <v>401</v>
      </c>
      <c r="E53" s="61">
        <f t="shared" si="0"/>
        <v>28</v>
      </c>
      <c r="F53" s="63"/>
      <c r="G53" s="64"/>
      <c r="H53" s="63"/>
      <c r="I53" s="63"/>
      <c r="J53" s="63"/>
      <c r="K53" s="64"/>
      <c r="L53" s="63"/>
      <c r="M53" s="63"/>
      <c r="N53" s="63">
        <v>8</v>
      </c>
      <c r="O53" s="63"/>
      <c r="P53" s="64">
        <v>16</v>
      </c>
      <c r="Q53" s="63">
        <v>4</v>
      </c>
      <c r="R53" s="63"/>
      <c r="S53" s="63"/>
      <c r="T53" s="116"/>
      <c r="U53" s="32"/>
      <c r="V53" s="32"/>
    </row>
    <row r="54" spans="1:22" s="23" customFormat="1" ht="12.75" customHeight="1">
      <c r="A54" s="29">
        <v>46</v>
      </c>
      <c r="B54" s="119" t="s">
        <v>370</v>
      </c>
      <c r="C54" s="56" t="s">
        <v>369</v>
      </c>
      <c r="D54" s="57" t="s">
        <v>14</v>
      </c>
      <c r="E54" s="61">
        <f t="shared" si="0"/>
        <v>28</v>
      </c>
      <c r="F54" s="63"/>
      <c r="G54" s="64"/>
      <c r="H54" s="63"/>
      <c r="I54" s="63"/>
      <c r="J54" s="63"/>
      <c r="K54" s="64"/>
      <c r="L54" s="63"/>
      <c r="M54" s="63"/>
      <c r="N54" s="63">
        <v>22</v>
      </c>
      <c r="O54" s="63"/>
      <c r="P54" s="64"/>
      <c r="Q54" s="63">
        <v>6</v>
      </c>
      <c r="R54" s="63"/>
      <c r="S54" s="63"/>
      <c r="T54" s="116"/>
      <c r="U54" s="32"/>
      <c r="V54" s="57"/>
    </row>
    <row r="55" spans="1:22" s="23" customFormat="1" ht="12.75" customHeight="1">
      <c r="A55" s="29">
        <v>46</v>
      </c>
      <c r="B55" s="119" t="s">
        <v>414</v>
      </c>
      <c r="C55" s="56" t="s">
        <v>295</v>
      </c>
      <c r="D55" s="57" t="s">
        <v>32</v>
      </c>
      <c r="E55" s="61">
        <f t="shared" si="0"/>
        <v>28</v>
      </c>
      <c r="F55" s="32"/>
      <c r="G55" s="71"/>
      <c r="H55" s="63"/>
      <c r="I55" s="63"/>
      <c r="J55" s="63"/>
      <c r="K55" s="64"/>
      <c r="L55" s="63"/>
      <c r="M55" s="63"/>
      <c r="N55" s="63"/>
      <c r="O55" s="63"/>
      <c r="P55" s="64">
        <v>15</v>
      </c>
      <c r="Q55" s="63">
        <v>13</v>
      </c>
      <c r="R55" s="63"/>
      <c r="S55" s="63"/>
      <c r="T55" s="122"/>
      <c r="U55" s="100"/>
      <c r="V55" s="57"/>
    </row>
    <row r="56" spans="1:22" s="23" customFormat="1" ht="12.75" customHeight="1">
      <c r="A56" s="29">
        <v>50</v>
      </c>
      <c r="B56" s="67">
        <v>3421175</v>
      </c>
      <c r="C56" s="56" t="s">
        <v>235</v>
      </c>
      <c r="D56" s="57" t="s">
        <v>20</v>
      </c>
      <c r="E56" s="61">
        <f t="shared" si="0"/>
        <v>26</v>
      </c>
      <c r="F56" s="32"/>
      <c r="G56" s="64"/>
      <c r="H56" s="63"/>
      <c r="I56" s="63"/>
      <c r="J56" s="63"/>
      <c r="K56" s="64"/>
      <c r="L56" s="63"/>
      <c r="M56" s="63">
        <v>26</v>
      </c>
      <c r="N56" s="63"/>
      <c r="O56" s="63"/>
      <c r="P56" s="64"/>
      <c r="Q56" s="63"/>
      <c r="R56" s="63"/>
      <c r="S56" s="63"/>
      <c r="T56" s="116"/>
      <c r="U56" s="32"/>
      <c r="V56" s="57"/>
    </row>
    <row r="57" spans="1:22" s="23" customFormat="1" ht="12.75" customHeight="1">
      <c r="A57" s="29">
        <v>50</v>
      </c>
      <c r="B57" s="119" t="s">
        <v>362</v>
      </c>
      <c r="C57" s="56" t="s">
        <v>361</v>
      </c>
      <c r="D57" s="57" t="s">
        <v>28</v>
      </c>
      <c r="E57" s="61">
        <f t="shared" si="0"/>
        <v>26</v>
      </c>
      <c r="F57" s="63"/>
      <c r="G57" s="64"/>
      <c r="H57" s="63"/>
      <c r="I57" s="63"/>
      <c r="J57" s="63"/>
      <c r="K57" s="64"/>
      <c r="L57" s="63"/>
      <c r="M57" s="63"/>
      <c r="N57" s="63">
        <v>9</v>
      </c>
      <c r="O57" s="63"/>
      <c r="P57" s="64">
        <v>8</v>
      </c>
      <c r="Q57" s="63">
        <v>9</v>
      </c>
      <c r="R57" s="63"/>
      <c r="S57" s="63"/>
      <c r="T57" s="116"/>
      <c r="U57" s="32"/>
      <c r="V57" s="57"/>
    </row>
    <row r="58" spans="1:22" s="23" customFormat="1" ht="12.75" customHeight="1">
      <c r="A58" s="29">
        <v>52</v>
      </c>
      <c r="B58" s="32">
        <v>3430152</v>
      </c>
      <c r="C58" s="56" t="s">
        <v>249</v>
      </c>
      <c r="D58" s="57" t="s">
        <v>189</v>
      </c>
      <c r="E58" s="61">
        <f t="shared" si="0"/>
        <v>23</v>
      </c>
      <c r="F58" s="63"/>
      <c r="G58" s="64"/>
      <c r="H58" s="63"/>
      <c r="I58" s="63"/>
      <c r="J58" s="63"/>
      <c r="K58" s="64"/>
      <c r="L58" s="63"/>
      <c r="M58" s="63"/>
      <c r="N58" s="63">
        <v>10</v>
      </c>
      <c r="O58" s="63"/>
      <c r="P58" s="64">
        <v>5</v>
      </c>
      <c r="Q58" s="63">
        <v>8</v>
      </c>
      <c r="R58" s="63"/>
      <c r="S58" s="63"/>
      <c r="T58" s="116"/>
      <c r="U58" s="32"/>
      <c r="V58" s="57"/>
    </row>
    <row r="59" spans="1:22" s="23" customFormat="1" ht="12.75" customHeight="1">
      <c r="A59" s="29">
        <v>53</v>
      </c>
      <c r="B59" s="67">
        <v>3421148</v>
      </c>
      <c r="C59" s="56" t="s">
        <v>237</v>
      </c>
      <c r="D59" s="57" t="s">
        <v>20</v>
      </c>
      <c r="E59" s="51">
        <f t="shared" si="0"/>
        <v>22</v>
      </c>
      <c r="F59" s="32"/>
      <c r="G59" s="64"/>
      <c r="H59" s="63"/>
      <c r="I59" s="63"/>
      <c r="J59" s="63"/>
      <c r="K59" s="64"/>
      <c r="L59" s="63"/>
      <c r="M59" s="63">
        <v>22</v>
      </c>
      <c r="N59" s="63"/>
      <c r="O59" s="63"/>
      <c r="P59" s="64"/>
      <c r="Q59" s="63"/>
      <c r="R59" s="63"/>
      <c r="S59" s="63"/>
      <c r="T59" s="117"/>
      <c r="U59" s="100"/>
      <c r="V59" s="57"/>
    </row>
    <row r="60" spans="1:22" s="23" customFormat="1" ht="12.75" customHeight="1">
      <c r="A60" s="29">
        <v>54</v>
      </c>
      <c r="B60" s="67">
        <v>3190295</v>
      </c>
      <c r="C60" s="56" t="s">
        <v>238</v>
      </c>
      <c r="D60" s="57" t="s">
        <v>24</v>
      </c>
      <c r="E60" s="61">
        <f t="shared" si="0"/>
        <v>18</v>
      </c>
      <c r="F60" s="32">
        <v>8</v>
      </c>
      <c r="G60" s="64">
        <v>0</v>
      </c>
      <c r="H60" s="63">
        <v>6</v>
      </c>
      <c r="I60" s="63">
        <v>2</v>
      </c>
      <c r="J60" s="63">
        <v>2</v>
      </c>
      <c r="K60" s="64"/>
      <c r="L60" s="63"/>
      <c r="M60" s="63"/>
      <c r="N60" s="63"/>
      <c r="O60" s="63"/>
      <c r="P60" s="64"/>
      <c r="Q60" s="63"/>
      <c r="R60" s="63"/>
      <c r="S60" s="63"/>
      <c r="T60" s="116"/>
      <c r="U60" s="32"/>
      <c r="V60" s="57"/>
    </row>
    <row r="61" spans="1:22" s="23" customFormat="1" ht="12.75" customHeight="1">
      <c r="A61" s="29">
        <v>55</v>
      </c>
      <c r="B61" s="32">
        <v>3380029</v>
      </c>
      <c r="C61" s="56" t="s">
        <v>239</v>
      </c>
      <c r="D61" s="57" t="s">
        <v>26</v>
      </c>
      <c r="E61" s="61">
        <f t="shared" si="0"/>
        <v>17</v>
      </c>
      <c r="F61" s="32">
        <v>10</v>
      </c>
      <c r="G61" s="64">
        <v>0</v>
      </c>
      <c r="H61" s="63">
        <v>7</v>
      </c>
      <c r="I61" s="63"/>
      <c r="J61" s="63"/>
      <c r="K61" s="64"/>
      <c r="L61" s="63"/>
      <c r="M61" s="63"/>
      <c r="N61" s="63"/>
      <c r="O61" s="63"/>
      <c r="P61" s="64"/>
      <c r="Q61" s="63"/>
      <c r="R61" s="63"/>
      <c r="S61" s="63"/>
      <c r="T61" s="117"/>
      <c r="U61" s="32"/>
      <c r="V61" s="57"/>
    </row>
    <row r="62" spans="1:22" s="23" customFormat="1" ht="12.75" customHeight="1">
      <c r="A62" s="29">
        <v>55</v>
      </c>
      <c r="B62" s="67">
        <v>3200555</v>
      </c>
      <c r="C62" s="56" t="s">
        <v>240</v>
      </c>
      <c r="D62" s="57" t="s">
        <v>18</v>
      </c>
      <c r="E62" s="61">
        <f t="shared" si="0"/>
        <v>17</v>
      </c>
      <c r="F62" s="32"/>
      <c r="G62" s="71"/>
      <c r="H62" s="63"/>
      <c r="I62" s="63">
        <v>6</v>
      </c>
      <c r="J62" s="63">
        <v>11</v>
      </c>
      <c r="K62" s="64"/>
      <c r="L62" s="63"/>
      <c r="M62" s="63"/>
      <c r="N62" s="63"/>
      <c r="O62" s="63"/>
      <c r="P62" s="64"/>
      <c r="Q62" s="63"/>
      <c r="R62" s="63"/>
      <c r="S62" s="63"/>
      <c r="T62" s="117"/>
      <c r="U62" s="100"/>
      <c r="V62" s="57"/>
    </row>
    <row r="63" spans="1:22" s="23" customFormat="1" ht="12.75" customHeight="1">
      <c r="A63" s="29">
        <v>57</v>
      </c>
      <c r="B63" s="32">
        <v>3380034</v>
      </c>
      <c r="C63" s="56" t="s">
        <v>241</v>
      </c>
      <c r="D63" s="57" t="s">
        <v>26</v>
      </c>
      <c r="E63" s="61">
        <f t="shared" si="0"/>
        <v>12</v>
      </c>
      <c r="F63" s="32">
        <v>0</v>
      </c>
      <c r="G63" s="64">
        <v>0</v>
      </c>
      <c r="H63" s="63">
        <v>12</v>
      </c>
      <c r="I63" s="63"/>
      <c r="J63" s="63"/>
      <c r="K63" s="64"/>
      <c r="L63" s="63"/>
      <c r="M63" s="63"/>
      <c r="N63" s="63"/>
      <c r="O63" s="63"/>
      <c r="P63" s="64"/>
      <c r="Q63" s="63"/>
      <c r="R63" s="63"/>
      <c r="S63" s="63"/>
      <c r="T63" s="116"/>
      <c r="U63" s="32"/>
      <c r="V63" s="32"/>
    </row>
    <row r="64" spans="1:22" s="23" customFormat="1" ht="12.75" customHeight="1">
      <c r="A64" s="29">
        <v>58</v>
      </c>
      <c r="B64" s="67">
        <v>3200552</v>
      </c>
      <c r="C64" s="56" t="s">
        <v>242</v>
      </c>
      <c r="D64" s="57" t="s">
        <v>18</v>
      </c>
      <c r="E64" s="61">
        <f t="shared" si="0"/>
        <v>11</v>
      </c>
      <c r="F64" s="63"/>
      <c r="G64" s="64"/>
      <c r="H64" s="63"/>
      <c r="I64" s="63">
        <v>4</v>
      </c>
      <c r="J64" s="63">
        <v>7</v>
      </c>
      <c r="K64" s="64"/>
      <c r="L64" s="63"/>
      <c r="M64" s="63"/>
      <c r="N64" s="63"/>
      <c r="O64" s="63"/>
      <c r="P64" s="64"/>
      <c r="Q64" s="63"/>
      <c r="R64" s="63"/>
      <c r="S64" s="63"/>
      <c r="T64" s="116"/>
      <c r="U64" s="32"/>
      <c r="V64" s="57"/>
    </row>
    <row r="65" spans="1:22" s="23" customFormat="1" ht="12.75" customHeight="1">
      <c r="A65" s="29">
        <v>59</v>
      </c>
      <c r="B65" s="67">
        <v>3310022</v>
      </c>
      <c r="C65" s="56" t="s">
        <v>243</v>
      </c>
      <c r="D65" s="57" t="s">
        <v>44</v>
      </c>
      <c r="E65" s="61">
        <f t="shared" si="0"/>
        <v>4</v>
      </c>
      <c r="F65" s="63">
        <v>0</v>
      </c>
      <c r="G65" s="64">
        <v>0</v>
      </c>
      <c r="H65" s="63">
        <v>4</v>
      </c>
      <c r="I65" s="63"/>
      <c r="J65" s="63"/>
      <c r="K65" s="64"/>
      <c r="L65" s="63"/>
      <c r="M65" s="63"/>
      <c r="N65" s="63"/>
      <c r="O65" s="63"/>
      <c r="P65" s="64"/>
      <c r="Q65" s="63"/>
      <c r="R65" s="63"/>
      <c r="S65" s="63"/>
      <c r="T65" s="117"/>
      <c r="U65" s="100"/>
      <c r="V65" s="57"/>
    </row>
    <row r="66" spans="1:22" s="23" customFormat="1" ht="12.75" customHeight="1">
      <c r="A66" s="29">
        <v>60</v>
      </c>
      <c r="B66" s="67">
        <v>3200554</v>
      </c>
      <c r="C66" s="56" t="s">
        <v>244</v>
      </c>
      <c r="D66" s="57" t="s">
        <v>18</v>
      </c>
      <c r="E66" s="61">
        <f t="shared" si="0"/>
        <v>4</v>
      </c>
      <c r="F66" s="32"/>
      <c r="G66" s="64"/>
      <c r="H66" s="63"/>
      <c r="I66" s="63">
        <v>1</v>
      </c>
      <c r="J66" s="63">
        <v>3</v>
      </c>
      <c r="K66" s="64"/>
      <c r="L66" s="63"/>
      <c r="M66" s="63"/>
      <c r="N66" s="63"/>
      <c r="O66" s="63"/>
      <c r="P66" s="64"/>
      <c r="Q66" s="63"/>
      <c r="R66" s="63"/>
      <c r="S66" s="63"/>
      <c r="T66" s="117"/>
      <c r="U66" s="32"/>
      <c r="V66" s="57"/>
    </row>
    <row r="67" spans="1:22" s="23" customFormat="1" ht="12.75" customHeight="1">
      <c r="A67" s="29"/>
      <c r="B67" s="119" t="s">
        <v>245</v>
      </c>
      <c r="C67" s="56" t="s">
        <v>246</v>
      </c>
      <c r="D67" s="57" t="s">
        <v>247</v>
      </c>
      <c r="E67" s="61">
        <f t="shared" si="0"/>
        <v>0</v>
      </c>
      <c r="F67" s="32"/>
      <c r="G67" s="71"/>
      <c r="H67" s="63"/>
      <c r="I67" s="63"/>
      <c r="J67" s="63"/>
      <c r="K67" s="64"/>
      <c r="L67" s="63"/>
      <c r="M67" s="63"/>
      <c r="N67" s="63"/>
      <c r="O67" s="63"/>
      <c r="P67" s="64"/>
      <c r="Q67" s="63"/>
      <c r="R67" s="63"/>
      <c r="S67" s="63"/>
      <c r="T67" s="116"/>
      <c r="U67" s="32"/>
      <c r="V67" s="57"/>
    </row>
    <row r="68" spans="1:22" s="23" customFormat="1" ht="12.75" customHeight="1">
      <c r="A68" s="29"/>
      <c r="B68" s="32">
        <v>3380028</v>
      </c>
      <c r="C68" s="56" t="s">
        <v>248</v>
      </c>
      <c r="D68" s="57" t="s">
        <v>26</v>
      </c>
      <c r="E68" s="61">
        <f t="shared" si="0"/>
        <v>0</v>
      </c>
      <c r="F68" s="32"/>
      <c r="G68" s="71"/>
      <c r="H68" s="63"/>
      <c r="I68" s="63"/>
      <c r="J68" s="63"/>
      <c r="K68" s="64"/>
      <c r="L68" s="63"/>
      <c r="M68" s="63"/>
      <c r="N68" s="63"/>
      <c r="O68" s="63"/>
      <c r="P68" s="64"/>
      <c r="Q68" s="63"/>
      <c r="R68" s="63"/>
      <c r="S68" s="63"/>
      <c r="T68" s="116"/>
      <c r="U68" s="100"/>
      <c r="V68" s="57"/>
    </row>
    <row r="69" spans="1:22" s="23" customFormat="1" ht="12.75" customHeight="1">
      <c r="A69" s="29"/>
      <c r="B69" s="120">
        <v>3230073</v>
      </c>
      <c r="C69" s="56" t="s">
        <v>359</v>
      </c>
      <c r="D69" s="57" t="s">
        <v>34</v>
      </c>
      <c r="E69" s="61">
        <f t="shared" si="0"/>
        <v>0</v>
      </c>
      <c r="F69" s="32"/>
      <c r="G69" s="71"/>
      <c r="H69" s="63"/>
      <c r="I69" s="63"/>
      <c r="J69" s="63"/>
      <c r="K69" s="64"/>
      <c r="L69" s="63"/>
      <c r="M69" s="63"/>
      <c r="N69" s="63"/>
      <c r="O69" s="63"/>
      <c r="P69" s="64"/>
      <c r="Q69" s="63"/>
      <c r="R69" s="63"/>
      <c r="S69" s="63"/>
      <c r="T69" s="116"/>
      <c r="U69" s="32"/>
      <c r="V69" s="57"/>
    </row>
    <row r="70" spans="1:22" s="23" customFormat="1" ht="12.75" customHeight="1">
      <c r="A70" s="29"/>
      <c r="B70" s="120">
        <v>3750017</v>
      </c>
      <c r="C70" s="123" t="s">
        <v>250</v>
      </c>
      <c r="D70" s="57" t="s">
        <v>247</v>
      </c>
      <c r="E70" s="61">
        <f t="shared" si="0"/>
        <v>0</v>
      </c>
      <c r="F70" s="32"/>
      <c r="G70" s="64"/>
      <c r="H70" s="63"/>
      <c r="I70" s="63"/>
      <c r="J70" s="63"/>
      <c r="K70" s="64"/>
      <c r="L70" s="63"/>
      <c r="M70" s="63"/>
      <c r="N70" s="63"/>
      <c r="O70" s="63"/>
      <c r="P70" s="64"/>
      <c r="Q70" s="63"/>
      <c r="R70" s="63"/>
      <c r="S70" s="63"/>
      <c r="T70" s="117"/>
      <c r="U70" s="100"/>
      <c r="V70" s="57"/>
    </row>
    <row r="71" spans="1:22" s="23" customFormat="1" ht="12.75" customHeight="1">
      <c r="A71" s="29"/>
      <c r="B71" s="32">
        <v>3500748</v>
      </c>
      <c r="C71" s="56" t="s">
        <v>251</v>
      </c>
      <c r="D71" s="57" t="s">
        <v>22</v>
      </c>
      <c r="E71" s="61">
        <f aca="true" t="shared" si="1" ref="E71:E93">SUM(F71:V71)</f>
        <v>0</v>
      </c>
      <c r="F71" s="32"/>
      <c r="G71" s="64"/>
      <c r="H71" s="63"/>
      <c r="I71" s="63"/>
      <c r="J71" s="63"/>
      <c r="K71" s="64"/>
      <c r="L71" s="63"/>
      <c r="M71" s="63"/>
      <c r="N71" s="63"/>
      <c r="O71" s="63"/>
      <c r="P71" s="64"/>
      <c r="Q71" s="63"/>
      <c r="R71" s="63"/>
      <c r="S71" s="63"/>
      <c r="T71" s="117"/>
      <c r="U71" s="32"/>
      <c r="V71" s="57"/>
    </row>
    <row r="72" spans="1:26" s="23" customFormat="1" ht="12.75" customHeight="1">
      <c r="A72" s="29"/>
      <c r="B72" s="120">
        <v>3230056</v>
      </c>
      <c r="C72" s="121" t="s">
        <v>252</v>
      </c>
      <c r="D72" s="57" t="s">
        <v>34</v>
      </c>
      <c r="E72" s="61">
        <f t="shared" si="1"/>
        <v>0</v>
      </c>
      <c r="F72" s="32"/>
      <c r="G72" s="71"/>
      <c r="H72" s="63"/>
      <c r="I72" s="63"/>
      <c r="J72" s="63"/>
      <c r="K72" s="64"/>
      <c r="L72" s="63"/>
      <c r="M72" s="63"/>
      <c r="N72" s="63"/>
      <c r="O72" s="63"/>
      <c r="P72" s="64"/>
      <c r="Q72" s="63"/>
      <c r="R72" s="63"/>
      <c r="S72" s="63"/>
      <c r="T72" s="125"/>
      <c r="U72" s="32"/>
      <c r="V72" s="57"/>
      <c r="W72" s="101"/>
      <c r="X72" s="126"/>
      <c r="Y72" s="101"/>
      <c r="Z72" s="101"/>
    </row>
    <row r="73" spans="1:26" s="23" customFormat="1" ht="12.75" customHeight="1">
      <c r="A73" s="29"/>
      <c r="B73" s="120">
        <v>3230039</v>
      </c>
      <c r="C73" s="121" t="s">
        <v>253</v>
      </c>
      <c r="D73" s="57" t="s">
        <v>34</v>
      </c>
      <c r="E73" s="61">
        <f t="shared" si="1"/>
        <v>0</v>
      </c>
      <c r="F73" s="32"/>
      <c r="G73" s="71"/>
      <c r="H73" s="63"/>
      <c r="I73" s="63"/>
      <c r="J73" s="63"/>
      <c r="K73" s="64"/>
      <c r="L73" s="63"/>
      <c r="M73" s="63"/>
      <c r="N73" s="63"/>
      <c r="O73" s="63"/>
      <c r="P73" s="64"/>
      <c r="Q73" s="63"/>
      <c r="R73" s="63"/>
      <c r="S73" s="63"/>
      <c r="T73" s="115"/>
      <c r="U73" s="32"/>
      <c r="V73" s="57"/>
      <c r="W73" s="101"/>
      <c r="X73" s="126"/>
      <c r="Y73" s="101"/>
      <c r="Z73" s="101"/>
    </row>
    <row r="74" spans="1:26" s="23" customFormat="1" ht="12.75" customHeight="1">
      <c r="A74" s="29"/>
      <c r="B74" s="120">
        <v>3230071</v>
      </c>
      <c r="C74" s="121" t="s">
        <v>254</v>
      </c>
      <c r="D74" s="57" t="s">
        <v>34</v>
      </c>
      <c r="E74" s="61">
        <f t="shared" si="1"/>
        <v>0</v>
      </c>
      <c r="F74" s="63"/>
      <c r="G74" s="71"/>
      <c r="H74" s="63"/>
      <c r="I74" s="63"/>
      <c r="J74" s="63"/>
      <c r="K74" s="64"/>
      <c r="L74" s="63"/>
      <c r="M74" s="63"/>
      <c r="N74" s="63"/>
      <c r="O74" s="63"/>
      <c r="P74" s="64"/>
      <c r="Q74" s="63"/>
      <c r="R74" s="63"/>
      <c r="S74" s="63"/>
      <c r="T74" s="125"/>
      <c r="U74" s="32"/>
      <c r="V74" s="57"/>
      <c r="W74" s="101"/>
      <c r="X74" s="126"/>
      <c r="Y74" s="101"/>
      <c r="Z74" s="101"/>
    </row>
    <row r="75" spans="1:26" s="23" customFormat="1" ht="12.75" customHeight="1">
      <c r="A75" s="29"/>
      <c r="B75" s="120">
        <v>3230055</v>
      </c>
      <c r="C75" s="121" t="s">
        <v>255</v>
      </c>
      <c r="D75" s="57" t="s">
        <v>34</v>
      </c>
      <c r="E75" s="61">
        <f t="shared" si="1"/>
        <v>0</v>
      </c>
      <c r="F75" s="63"/>
      <c r="G75" s="71"/>
      <c r="H75" s="63"/>
      <c r="I75" s="63"/>
      <c r="J75" s="63"/>
      <c r="K75" s="64"/>
      <c r="L75" s="63"/>
      <c r="M75" s="63"/>
      <c r="N75" s="63"/>
      <c r="O75" s="63"/>
      <c r="P75" s="64"/>
      <c r="Q75" s="63"/>
      <c r="R75" s="63"/>
      <c r="S75" s="63"/>
      <c r="T75" s="117"/>
      <c r="U75" s="32"/>
      <c r="V75" s="57"/>
      <c r="W75" s="101"/>
      <c r="X75" s="126"/>
      <c r="Y75" s="101"/>
      <c r="Z75" s="101"/>
    </row>
    <row r="76" spans="1:26" s="23" customFormat="1" ht="12.75" customHeight="1">
      <c r="A76" s="29"/>
      <c r="B76" s="120">
        <v>3230072</v>
      </c>
      <c r="C76" s="124" t="s">
        <v>256</v>
      </c>
      <c r="D76" s="57" t="s">
        <v>34</v>
      </c>
      <c r="E76" s="61">
        <f t="shared" si="1"/>
        <v>0</v>
      </c>
      <c r="F76" s="63"/>
      <c r="G76" s="71"/>
      <c r="H76" s="63"/>
      <c r="I76" s="63"/>
      <c r="J76" s="63"/>
      <c r="K76" s="64"/>
      <c r="L76" s="63"/>
      <c r="M76" s="63"/>
      <c r="N76" s="63"/>
      <c r="O76" s="63"/>
      <c r="P76" s="64"/>
      <c r="Q76" s="63"/>
      <c r="R76" s="63"/>
      <c r="S76" s="63"/>
      <c r="T76" s="117"/>
      <c r="U76" s="32"/>
      <c r="V76" s="57"/>
      <c r="W76" s="101"/>
      <c r="X76" s="126"/>
      <c r="Y76" s="101"/>
      <c r="Z76" s="101"/>
    </row>
    <row r="77" spans="1:26" s="23" customFormat="1" ht="12.75" customHeight="1">
      <c r="A77" s="29"/>
      <c r="B77" s="120">
        <v>3230065</v>
      </c>
      <c r="C77" s="121" t="s">
        <v>257</v>
      </c>
      <c r="D77" s="57" t="s">
        <v>34</v>
      </c>
      <c r="E77" s="61">
        <f t="shared" si="1"/>
        <v>0</v>
      </c>
      <c r="F77" s="32"/>
      <c r="G77" s="71"/>
      <c r="H77" s="63"/>
      <c r="I77" s="63"/>
      <c r="J77" s="63"/>
      <c r="K77" s="64"/>
      <c r="L77" s="63"/>
      <c r="M77" s="63"/>
      <c r="N77" s="63"/>
      <c r="O77" s="63"/>
      <c r="P77" s="64"/>
      <c r="Q77" s="63"/>
      <c r="R77" s="63"/>
      <c r="S77" s="63"/>
      <c r="T77" s="115"/>
      <c r="U77" s="32"/>
      <c r="V77" s="57"/>
      <c r="W77" s="101"/>
      <c r="X77" s="126"/>
      <c r="Y77" s="101"/>
      <c r="Z77" s="101"/>
    </row>
    <row r="78" spans="1:26" s="23" customFormat="1" ht="12.75" customHeight="1">
      <c r="A78" s="29"/>
      <c r="B78" s="32">
        <v>3380022</v>
      </c>
      <c r="C78" s="56" t="s">
        <v>258</v>
      </c>
      <c r="D78" s="57" t="s">
        <v>26</v>
      </c>
      <c r="E78" s="61">
        <f t="shared" si="1"/>
        <v>0</v>
      </c>
      <c r="F78" s="32"/>
      <c r="G78" s="71"/>
      <c r="H78" s="63"/>
      <c r="I78" s="63"/>
      <c r="J78" s="63"/>
      <c r="K78" s="64"/>
      <c r="L78" s="63"/>
      <c r="M78" s="63"/>
      <c r="N78" s="63"/>
      <c r="O78" s="63"/>
      <c r="P78" s="64"/>
      <c r="Q78" s="63"/>
      <c r="R78" s="63"/>
      <c r="S78" s="63"/>
      <c r="T78" s="116"/>
      <c r="U78" s="32"/>
      <c r="V78" s="32"/>
      <c r="W78" s="101"/>
      <c r="X78" s="126"/>
      <c r="Y78" s="101"/>
      <c r="Z78" s="101"/>
    </row>
    <row r="79" spans="1:26" s="23" customFormat="1" ht="12.75" customHeight="1">
      <c r="A79" s="29"/>
      <c r="B79" s="32">
        <v>3240010</v>
      </c>
      <c r="C79" s="56" t="s">
        <v>259</v>
      </c>
      <c r="D79" s="57" t="s">
        <v>42</v>
      </c>
      <c r="E79" s="61">
        <f t="shared" si="1"/>
        <v>0</v>
      </c>
      <c r="F79" s="63"/>
      <c r="G79" s="71"/>
      <c r="H79" s="63"/>
      <c r="I79" s="63"/>
      <c r="J79" s="63"/>
      <c r="K79" s="64"/>
      <c r="L79" s="63"/>
      <c r="M79" s="63"/>
      <c r="N79" s="63"/>
      <c r="O79" s="63"/>
      <c r="P79" s="64"/>
      <c r="Q79" s="63"/>
      <c r="R79" s="63"/>
      <c r="S79" s="63"/>
      <c r="T79" s="116"/>
      <c r="U79" s="32"/>
      <c r="V79" s="57"/>
      <c r="W79" s="101"/>
      <c r="X79" s="126"/>
      <c r="Y79" s="101"/>
      <c r="Z79" s="101"/>
    </row>
    <row r="80" spans="1:26" s="23" customFormat="1" ht="12.75" customHeight="1">
      <c r="A80" s="29"/>
      <c r="B80" s="119" t="s">
        <v>260</v>
      </c>
      <c r="C80" s="56" t="s">
        <v>261</v>
      </c>
      <c r="D80" s="57" t="s">
        <v>34</v>
      </c>
      <c r="E80" s="61">
        <f t="shared" si="1"/>
        <v>0</v>
      </c>
      <c r="F80" s="32"/>
      <c r="G80" s="71"/>
      <c r="H80" s="63"/>
      <c r="I80" s="63"/>
      <c r="J80" s="63"/>
      <c r="K80" s="64"/>
      <c r="L80" s="63"/>
      <c r="M80" s="63"/>
      <c r="N80" s="63"/>
      <c r="O80" s="63"/>
      <c r="P80" s="64"/>
      <c r="Q80" s="63"/>
      <c r="R80" s="63"/>
      <c r="S80" s="63"/>
      <c r="T80" s="116"/>
      <c r="U80" s="100"/>
      <c r="V80" s="57"/>
      <c r="W80" s="101"/>
      <c r="X80" s="126"/>
      <c r="Y80" s="101"/>
      <c r="Z80" s="101"/>
    </row>
    <row r="81" spans="1:26" s="23" customFormat="1" ht="12.75" customHeight="1">
      <c r="A81" s="29"/>
      <c r="B81" s="119" t="s">
        <v>262</v>
      </c>
      <c r="C81" s="56" t="s">
        <v>263</v>
      </c>
      <c r="D81" s="57" t="s">
        <v>34</v>
      </c>
      <c r="E81" s="61">
        <f t="shared" si="1"/>
        <v>0</v>
      </c>
      <c r="F81" s="32"/>
      <c r="G81" s="71"/>
      <c r="H81" s="63"/>
      <c r="I81" s="63"/>
      <c r="J81" s="63"/>
      <c r="K81" s="64"/>
      <c r="L81" s="63"/>
      <c r="M81" s="63"/>
      <c r="N81" s="63"/>
      <c r="O81" s="63"/>
      <c r="P81" s="64"/>
      <c r="Q81" s="63"/>
      <c r="R81" s="63"/>
      <c r="S81" s="63"/>
      <c r="T81" s="125"/>
      <c r="U81" s="32"/>
      <c r="V81" s="57"/>
      <c r="W81" s="101"/>
      <c r="X81" s="126"/>
      <c r="Y81" s="101"/>
      <c r="Z81" s="101"/>
    </row>
    <row r="82" spans="1:26" s="23" customFormat="1" ht="12.75" customHeight="1">
      <c r="A82" s="29"/>
      <c r="B82" s="119" t="s">
        <v>264</v>
      </c>
      <c r="C82" s="56" t="s">
        <v>265</v>
      </c>
      <c r="D82" s="57" t="s">
        <v>34</v>
      </c>
      <c r="E82" s="61">
        <f t="shared" si="1"/>
        <v>0</v>
      </c>
      <c r="F82" s="32"/>
      <c r="G82" s="71"/>
      <c r="H82" s="63"/>
      <c r="I82" s="63"/>
      <c r="J82" s="63"/>
      <c r="K82" s="64"/>
      <c r="L82" s="63"/>
      <c r="M82" s="63"/>
      <c r="N82" s="63"/>
      <c r="O82" s="63"/>
      <c r="P82" s="64"/>
      <c r="Q82" s="63"/>
      <c r="R82" s="63"/>
      <c r="S82" s="63"/>
      <c r="T82" s="117"/>
      <c r="U82" s="32"/>
      <c r="V82" s="57"/>
      <c r="W82" s="101"/>
      <c r="X82" s="126"/>
      <c r="Y82" s="101"/>
      <c r="Z82" s="101"/>
    </row>
    <row r="83" spans="1:26" s="23" customFormat="1" ht="12.75" customHeight="1">
      <c r="A83" s="29"/>
      <c r="B83" s="120">
        <v>3710021</v>
      </c>
      <c r="C83" s="127" t="s">
        <v>266</v>
      </c>
      <c r="D83" s="57" t="s">
        <v>151</v>
      </c>
      <c r="E83" s="61">
        <f t="shared" si="1"/>
        <v>0</v>
      </c>
      <c r="F83" s="32"/>
      <c r="G83" s="64"/>
      <c r="H83" s="63"/>
      <c r="I83" s="63"/>
      <c r="J83" s="63"/>
      <c r="K83" s="64"/>
      <c r="L83" s="63"/>
      <c r="M83" s="63"/>
      <c r="N83" s="63"/>
      <c r="O83" s="63"/>
      <c r="P83" s="64"/>
      <c r="Q83" s="63"/>
      <c r="R83" s="63"/>
      <c r="S83" s="63"/>
      <c r="T83" s="117"/>
      <c r="U83" s="32"/>
      <c r="V83" s="57"/>
      <c r="W83" s="101"/>
      <c r="X83" s="126"/>
      <c r="Y83" s="101"/>
      <c r="Z83" s="101"/>
    </row>
    <row r="84" spans="1:26" s="23" customFormat="1" ht="12.75" customHeight="1">
      <c r="A84" s="29"/>
      <c r="B84" s="120">
        <v>3750013</v>
      </c>
      <c r="C84" s="127" t="s">
        <v>267</v>
      </c>
      <c r="D84" s="57" t="s">
        <v>247</v>
      </c>
      <c r="E84" s="61">
        <f t="shared" si="1"/>
        <v>0</v>
      </c>
      <c r="F84" s="32"/>
      <c r="G84" s="64"/>
      <c r="H84" s="63"/>
      <c r="I84" s="63"/>
      <c r="J84" s="63"/>
      <c r="K84" s="64"/>
      <c r="L84" s="63"/>
      <c r="M84" s="63"/>
      <c r="N84" s="63"/>
      <c r="O84" s="63"/>
      <c r="P84" s="64"/>
      <c r="Q84" s="63"/>
      <c r="R84" s="63"/>
      <c r="S84" s="63"/>
      <c r="T84" s="117"/>
      <c r="U84" s="32"/>
      <c r="V84" s="57"/>
      <c r="W84" s="101"/>
      <c r="X84" s="126"/>
      <c r="Y84" s="101"/>
      <c r="Z84" s="101"/>
    </row>
    <row r="85" spans="1:26" s="23" customFormat="1" ht="12.75" customHeight="1">
      <c r="A85" s="29"/>
      <c r="B85" s="120">
        <v>3230050</v>
      </c>
      <c r="C85" s="121" t="s">
        <v>269</v>
      </c>
      <c r="D85" s="57" t="s">
        <v>34</v>
      </c>
      <c r="E85" s="61">
        <f t="shared" si="1"/>
        <v>0</v>
      </c>
      <c r="F85" s="63"/>
      <c r="G85" s="71"/>
      <c r="H85" s="63"/>
      <c r="I85" s="63"/>
      <c r="J85" s="63"/>
      <c r="K85" s="64"/>
      <c r="L85" s="63"/>
      <c r="M85" s="63"/>
      <c r="N85" s="63"/>
      <c r="O85" s="63"/>
      <c r="P85" s="64"/>
      <c r="Q85" s="63"/>
      <c r="R85" s="63"/>
      <c r="S85" s="63"/>
      <c r="T85" s="117"/>
      <c r="U85" s="32"/>
      <c r="V85" s="57"/>
      <c r="W85" s="101"/>
      <c r="X85" s="126"/>
      <c r="Y85" s="101"/>
      <c r="Z85" s="101"/>
    </row>
    <row r="86" spans="1:26" s="23" customFormat="1" ht="12.75" customHeight="1">
      <c r="A86" s="29"/>
      <c r="B86" s="128">
        <v>3230077</v>
      </c>
      <c r="C86" s="129" t="s">
        <v>270</v>
      </c>
      <c r="D86" s="57" t="s">
        <v>34</v>
      </c>
      <c r="E86" s="61">
        <f t="shared" si="1"/>
        <v>0</v>
      </c>
      <c r="F86" s="63"/>
      <c r="G86" s="71"/>
      <c r="H86" s="63"/>
      <c r="I86" s="63"/>
      <c r="J86" s="63"/>
      <c r="K86" s="64"/>
      <c r="L86" s="63"/>
      <c r="M86" s="63"/>
      <c r="N86" s="63"/>
      <c r="O86" s="63"/>
      <c r="P86" s="64"/>
      <c r="Q86" s="63"/>
      <c r="R86" s="63"/>
      <c r="S86" s="63"/>
      <c r="T86" s="117"/>
      <c r="U86" s="32"/>
      <c r="V86" s="57"/>
      <c r="W86" s="101"/>
      <c r="X86" s="126"/>
      <c r="Y86" s="101"/>
      <c r="Z86" s="101"/>
    </row>
    <row r="87" spans="1:26" s="23" customFormat="1" ht="12.75" customHeight="1">
      <c r="A87" s="29"/>
      <c r="B87" s="120">
        <v>3230070</v>
      </c>
      <c r="C87" s="121" t="s">
        <v>271</v>
      </c>
      <c r="D87" s="57" t="s">
        <v>34</v>
      </c>
      <c r="E87" s="61">
        <f t="shared" si="1"/>
        <v>0</v>
      </c>
      <c r="F87" s="63"/>
      <c r="G87" s="71"/>
      <c r="H87" s="63"/>
      <c r="I87" s="63"/>
      <c r="J87" s="63"/>
      <c r="K87" s="64"/>
      <c r="L87" s="63"/>
      <c r="M87" s="63"/>
      <c r="N87" s="63"/>
      <c r="O87" s="63"/>
      <c r="P87" s="64"/>
      <c r="Q87" s="63"/>
      <c r="R87" s="63"/>
      <c r="S87" s="63"/>
      <c r="T87" s="115"/>
      <c r="U87" s="32"/>
      <c r="V87" s="57"/>
      <c r="W87" s="101"/>
      <c r="X87" s="126"/>
      <c r="Y87" s="101"/>
      <c r="Z87" s="101"/>
    </row>
    <row r="88" spans="1:26" s="23" customFormat="1" ht="12.75" customHeight="1">
      <c r="A88" s="29"/>
      <c r="B88" s="120">
        <v>3230068</v>
      </c>
      <c r="C88" s="121" t="s">
        <v>272</v>
      </c>
      <c r="D88" s="57" t="s">
        <v>34</v>
      </c>
      <c r="E88" s="61">
        <f t="shared" si="1"/>
        <v>0</v>
      </c>
      <c r="F88" s="32"/>
      <c r="G88" s="71"/>
      <c r="H88" s="63"/>
      <c r="I88" s="63"/>
      <c r="J88" s="63"/>
      <c r="K88" s="64"/>
      <c r="L88" s="63"/>
      <c r="M88" s="63"/>
      <c r="N88" s="63"/>
      <c r="O88" s="63"/>
      <c r="P88" s="64"/>
      <c r="Q88" s="63"/>
      <c r="R88" s="63"/>
      <c r="S88" s="63"/>
      <c r="T88" s="125"/>
      <c r="U88" s="32"/>
      <c r="V88" s="57"/>
      <c r="W88" s="101"/>
      <c r="X88" s="126"/>
      <c r="Y88" s="101"/>
      <c r="Z88" s="101"/>
    </row>
    <row r="89" spans="1:26" s="23" customFormat="1" ht="12.75" customHeight="1">
      <c r="A89" s="29"/>
      <c r="B89" s="120">
        <v>3710012</v>
      </c>
      <c r="C89" s="127" t="s">
        <v>273</v>
      </c>
      <c r="D89" s="57" t="s">
        <v>151</v>
      </c>
      <c r="E89" s="61">
        <f t="shared" si="1"/>
        <v>0</v>
      </c>
      <c r="F89" s="32"/>
      <c r="G89" s="64"/>
      <c r="H89" s="63"/>
      <c r="I89" s="63"/>
      <c r="J89" s="63"/>
      <c r="K89" s="64"/>
      <c r="L89" s="63"/>
      <c r="M89" s="63"/>
      <c r="N89" s="63"/>
      <c r="O89" s="63"/>
      <c r="P89" s="64"/>
      <c r="Q89" s="63"/>
      <c r="R89" s="63"/>
      <c r="S89" s="63"/>
      <c r="T89" s="115"/>
      <c r="U89" s="32"/>
      <c r="V89" s="57"/>
      <c r="W89" s="101"/>
      <c r="X89" s="126"/>
      <c r="Y89" s="101"/>
      <c r="Z89" s="101"/>
    </row>
    <row r="90" spans="1:26" s="23" customFormat="1" ht="12.75" customHeight="1">
      <c r="A90" s="29"/>
      <c r="B90" s="119" t="s">
        <v>274</v>
      </c>
      <c r="C90" s="56" t="s">
        <v>275</v>
      </c>
      <c r="D90" s="57" t="s">
        <v>151</v>
      </c>
      <c r="E90" s="61">
        <f t="shared" si="1"/>
        <v>0</v>
      </c>
      <c r="F90" s="32"/>
      <c r="G90" s="71"/>
      <c r="H90" s="63"/>
      <c r="I90" s="63"/>
      <c r="J90" s="63"/>
      <c r="K90" s="64"/>
      <c r="L90" s="63"/>
      <c r="M90" s="63"/>
      <c r="N90" s="63"/>
      <c r="O90" s="63"/>
      <c r="P90" s="64"/>
      <c r="Q90" s="63"/>
      <c r="R90" s="63"/>
      <c r="S90" s="63"/>
      <c r="T90" s="116"/>
      <c r="U90" s="32"/>
      <c r="V90" s="32"/>
      <c r="W90" s="101"/>
      <c r="X90" s="126"/>
      <c r="Y90" s="101"/>
      <c r="Z90" s="101"/>
    </row>
    <row r="91" spans="1:26" s="23" customFormat="1" ht="12.75" customHeight="1">
      <c r="A91" s="29"/>
      <c r="B91" s="120">
        <v>3750014</v>
      </c>
      <c r="C91" s="127" t="s">
        <v>276</v>
      </c>
      <c r="D91" s="57" t="s">
        <v>247</v>
      </c>
      <c r="E91" s="61">
        <f t="shared" si="1"/>
        <v>0</v>
      </c>
      <c r="F91" s="32"/>
      <c r="G91" s="71"/>
      <c r="H91" s="63"/>
      <c r="I91" s="63"/>
      <c r="J91" s="63"/>
      <c r="K91" s="64"/>
      <c r="L91" s="63"/>
      <c r="M91" s="63"/>
      <c r="N91" s="63"/>
      <c r="O91" s="63"/>
      <c r="P91" s="64"/>
      <c r="Q91" s="63"/>
      <c r="R91" s="63"/>
      <c r="S91" s="63"/>
      <c r="T91" s="117"/>
      <c r="U91" s="32"/>
      <c r="V91" s="57"/>
      <c r="W91" s="101"/>
      <c r="X91" s="126"/>
      <c r="Y91" s="101"/>
      <c r="Z91" s="101"/>
    </row>
    <row r="92" spans="1:26" s="23" customFormat="1" ht="12.75" customHeight="1">
      <c r="A92" s="29"/>
      <c r="B92" s="119" t="s">
        <v>277</v>
      </c>
      <c r="C92" s="56" t="s">
        <v>278</v>
      </c>
      <c r="D92" s="57" t="s">
        <v>34</v>
      </c>
      <c r="E92" s="61">
        <f t="shared" si="1"/>
        <v>0</v>
      </c>
      <c r="F92" s="32"/>
      <c r="G92" s="71"/>
      <c r="H92" s="63"/>
      <c r="I92" s="63"/>
      <c r="J92" s="63"/>
      <c r="K92" s="64"/>
      <c r="L92" s="63"/>
      <c r="M92" s="63"/>
      <c r="N92" s="63"/>
      <c r="O92" s="63"/>
      <c r="P92" s="64"/>
      <c r="Q92" s="63"/>
      <c r="R92" s="63"/>
      <c r="S92" s="63"/>
      <c r="T92" s="125"/>
      <c r="U92" s="32"/>
      <c r="V92" s="57"/>
      <c r="W92" s="101"/>
      <c r="X92" s="126"/>
      <c r="Y92" s="101"/>
      <c r="Z92" s="101"/>
    </row>
    <row r="93" spans="1:22" s="23" customFormat="1" ht="12.75" customHeight="1" thickBot="1">
      <c r="A93" s="29"/>
      <c r="B93" s="120">
        <v>3230053</v>
      </c>
      <c r="C93" s="121" t="s">
        <v>279</v>
      </c>
      <c r="D93" s="57" t="s">
        <v>34</v>
      </c>
      <c r="E93" s="61">
        <f t="shared" si="1"/>
        <v>0</v>
      </c>
      <c r="F93" s="32"/>
      <c r="G93" s="64"/>
      <c r="H93" s="63"/>
      <c r="I93" s="63"/>
      <c r="J93" s="63"/>
      <c r="K93" s="64"/>
      <c r="L93" s="63"/>
      <c r="M93" s="63"/>
      <c r="N93" s="63"/>
      <c r="O93" s="63"/>
      <c r="P93" s="64"/>
      <c r="Q93" s="63"/>
      <c r="R93" s="63"/>
      <c r="S93" s="63"/>
      <c r="T93" s="117"/>
      <c r="U93" s="32"/>
      <c r="V93" s="57"/>
    </row>
    <row r="94" spans="1:22" s="23" customFormat="1" ht="12.75" customHeight="1" hidden="1">
      <c r="A94" s="24">
        <v>37</v>
      </c>
      <c r="B94" s="130">
        <v>3230070</v>
      </c>
      <c r="C94" s="131" t="s">
        <v>271</v>
      </c>
      <c r="D94" s="132" t="s">
        <v>16</v>
      </c>
      <c r="E94" s="24">
        <f aca="true" t="shared" si="2" ref="E94:E137">SUM(F94:R94)</f>
        <v>0</v>
      </c>
      <c r="F94" s="133"/>
      <c r="G94" s="134"/>
      <c r="H94" s="133"/>
      <c r="I94" s="27"/>
      <c r="J94" s="27"/>
      <c r="K94" s="28"/>
      <c r="L94" s="27"/>
      <c r="M94" s="27"/>
      <c r="N94" s="27"/>
      <c r="O94" s="27"/>
      <c r="P94" s="28"/>
      <c r="Q94" s="27"/>
      <c r="R94" s="27"/>
      <c r="V94" s="57">
        <v>3</v>
      </c>
    </row>
    <row r="95" spans="1:22" s="23" customFormat="1" ht="12.75" customHeight="1" hidden="1">
      <c r="A95" s="29">
        <v>38</v>
      </c>
      <c r="B95" s="135">
        <v>3230071</v>
      </c>
      <c r="C95" s="136" t="s">
        <v>254</v>
      </c>
      <c r="D95" s="137" t="s">
        <v>16</v>
      </c>
      <c r="E95" s="29">
        <f t="shared" si="2"/>
        <v>0</v>
      </c>
      <c r="F95" s="138"/>
      <c r="G95" s="139"/>
      <c r="H95" s="138"/>
      <c r="I95" s="32"/>
      <c r="J95" s="32"/>
      <c r="K95" s="33"/>
      <c r="L95" s="32"/>
      <c r="M95" s="32"/>
      <c r="N95" s="32"/>
      <c r="O95" s="32"/>
      <c r="P95" s="33"/>
      <c r="Q95" s="32"/>
      <c r="R95" s="32"/>
      <c r="V95" s="57">
        <v>2</v>
      </c>
    </row>
    <row r="96" spans="1:22" s="23" customFormat="1" ht="12.75" customHeight="1" hidden="1">
      <c r="A96" s="29">
        <v>39</v>
      </c>
      <c r="B96" s="135">
        <v>3230055</v>
      </c>
      <c r="C96" s="136" t="s">
        <v>255</v>
      </c>
      <c r="D96" s="137" t="s">
        <v>22</v>
      </c>
      <c r="E96" s="29">
        <f t="shared" si="2"/>
        <v>0</v>
      </c>
      <c r="F96" s="138"/>
      <c r="G96" s="139"/>
      <c r="H96" s="138"/>
      <c r="I96" s="32"/>
      <c r="J96" s="32"/>
      <c r="K96" s="33"/>
      <c r="L96" s="32"/>
      <c r="M96" s="32"/>
      <c r="N96" s="32"/>
      <c r="O96" s="32"/>
      <c r="P96" s="33"/>
      <c r="Q96" s="32"/>
      <c r="R96" s="32"/>
      <c r="V96" s="57">
        <v>1</v>
      </c>
    </row>
    <row r="97" spans="1:18" s="23" customFormat="1" ht="12.75" customHeight="1" hidden="1">
      <c r="A97" s="29">
        <v>40</v>
      </c>
      <c r="B97" s="135">
        <v>3230072</v>
      </c>
      <c r="C97" s="136" t="s">
        <v>256</v>
      </c>
      <c r="D97" s="137" t="s">
        <v>16</v>
      </c>
      <c r="E97" s="29">
        <f t="shared" si="2"/>
        <v>0</v>
      </c>
      <c r="F97" s="138"/>
      <c r="G97" s="139"/>
      <c r="H97" s="138"/>
      <c r="I97" s="32"/>
      <c r="J97" s="32"/>
      <c r="K97" s="33"/>
      <c r="L97" s="32"/>
      <c r="M97" s="32"/>
      <c r="N97" s="32"/>
      <c r="O97" s="32"/>
      <c r="P97" s="33"/>
      <c r="Q97" s="32"/>
      <c r="R97" s="32"/>
    </row>
    <row r="98" spans="1:18" s="23" customFormat="1" ht="12.75" customHeight="1" hidden="1">
      <c r="A98" s="29">
        <v>41</v>
      </c>
      <c r="B98" s="135">
        <v>3230065</v>
      </c>
      <c r="C98" s="136" t="s">
        <v>257</v>
      </c>
      <c r="D98" s="137" t="s">
        <v>40</v>
      </c>
      <c r="E98" s="29">
        <f t="shared" si="2"/>
        <v>0</v>
      </c>
      <c r="F98" s="138"/>
      <c r="G98" s="139"/>
      <c r="H98" s="138"/>
      <c r="I98" s="32"/>
      <c r="J98" s="32"/>
      <c r="K98" s="33"/>
      <c r="L98" s="32"/>
      <c r="M98" s="32"/>
      <c r="N98" s="32"/>
      <c r="O98" s="32"/>
      <c r="P98" s="33"/>
      <c r="Q98" s="32"/>
      <c r="R98" s="32"/>
    </row>
    <row r="99" spans="1:18" s="23" customFormat="1" ht="12.75" customHeight="1" hidden="1">
      <c r="A99" s="29">
        <v>42</v>
      </c>
      <c r="B99" s="135">
        <v>3230066</v>
      </c>
      <c r="C99" s="136" t="s">
        <v>263</v>
      </c>
      <c r="D99" s="137" t="s">
        <v>40</v>
      </c>
      <c r="E99" s="29">
        <f t="shared" si="2"/>
        <v>0</v>
      </c>
      <c r="F99" s="138"/>
      <c r="G99" s="139"/>
      <c r="H99" s="138"/>
      <c r="I99" s="32"/>
      <c r="J99" s="32"/>
      <c r="K99" s="33"/>
      <c r="L99" s="32"/>
      <c r="M99" s="32"/>
      <c r="N99" s="32"/>
      <c r="O99" s="32"/>
      <c r="P99" s="33"/>
      <c r="Q99" s="32"/>
      <c r="R99" s="32"/>
    </row>
    <row r="100" spans="1:18" s="23" customFormat="1" ht="12.75" customHeight="1" hidden="1">
      <c r="A100" s="29">
        <v>43</v>
      </c>
      <c r="B100" s="135">
        <v>3230074</v>
      </c>
      <c r="C100" s="136" t="s">
        <v>280</v>
      </c>
      <c r="D100" s="137" t="s">
        <v>22</v>
      </c>
      <c r="E100" s="29">
        <f t="shared" si="2"/>
        <v>0</v>
      </c>
      <c r="F100" s="138"/>
      <c r="G100" s="139"/>
      <c r="H100" s="138"/>
      <c r="I100" s="32"/>
      <c r="J100" s="32"/>
      <c r="K100" s="33"/>
      <c r="L100" s="32"/>
      <c r="M100" s="32"/>
      <c r="N100" s="32"/>
      <c r="O100" s="32"/>
      <c r="P100" s="33"/>
      <c r="Q100" s="32"/>
      <c r="R100" s="32"/>
    </row>
    <row r="101" spans="1:18" s="23" customFormat="1" ht="12.75" customHeight="1" hidden="1">
      <c r="A101" s="29">
        <v>44</v>
      </c>
      <c r="B101" s="135">
        <v>3230049</v>
      </c>
      <c r="C101" s="136" t="s">
        <v>281</v>
      </c>
      <c r="D101" s="137" t="s">
        <v>24</v>
      </c>
      <c r="E101" s="29">
        <f t="shared" si="2"/>
        <v>0</v>
      </c>
      <c r="F101" s="138"/>
      <c r="G101" s="139"/>
      <c r="H101" s="138"/>
      <c r="I101" s="32"/>
      <c r="J101" s="32"/>
      <c r="K101" s="33"/>
      <c r="L101" s="32"/>
      <c r="M101" s="32"/>
      <c r="N101" s="32"/>
      <c r="O101" s="32"/>
      <c r="P101" s="33"/>
      <c r="Q101" s="32"/>
      <c r="R101" s="32"/>
    </row>
    <row r="102" spans="1:18" s="23" customFormat="1" ht="12.75" customHeight="1" hidden="1">
      <c r="A102" s="29">
        <v>45</v>
      </c>
      <c r="B102" s="135">
        <v>3230050</v>
      </c>
      <c r="C102" s="136" t="s">
        <v>269</v>
      </c>
      <c r="D102" s="132" t="s">
        <v>40</v>
      </c>
      <c r="E102" s="29">
        <f t="shared" si="2"/>
        <v>0</v>
      </c>
      <c r="F102" s="138"/>
      <c r="G102" s="139"/>
      <c r="H102" s="138"/>
      <c r="I102" s="32"/>
      <c r="J102" s="32"/>
      <c r="K102" s="33"/>
      <c r="L102" s="32"/>
      <c r="M102" s="32"/>
      <c r="N102" s="32"/>
      <c r="O102" s="32"/>
      <c r="P102" s="33"/>
      <c r="Q102" s="32"/>
      <c r="R102" s="32"/>
    </row>
    <row r="103" spans="1:18" s="23" customFormat="1" ht="12.75" customHeight="1" hidden="1">
      <c r="A103" s="29">
        <v>46</v>
      </c>
      <c r="B103" s="140">
        <v>3230077</v>
      </c>
      <c r="C103" s="141" t="s">
        <v>270</v>
      </c>
      <c r="D103" s="137" t="s">
        <v>22</v>
      </c>
      <c r="E103" s="29">
        <f t="shared" si="2"/>
        <v>0</v>
      </c>
      <c r="F103" s="138"/>
      <c r="G103" s="139"/>
      <c r="H103" s="138"/>
      <c r="I103" s="32"/>
      <c r="J103" s="32"/>
      <c r="K103" s="33"/>
      <c r="L103" s="32"/>
      <c r="M103" s="32"/>
      <c r="N103" s="32"/>
      <c r="O103" s="32"/>
      <c r="P103" s="33"/>
      <c r="Q103" s="32"/>
      <c r="R103" s="32"/>
    </row>
    <row r="104" spans="1:18" s="23" customFormat="1" ht="12.75" customHeight="1" hidden="1">
      <c r="A104" s="29">
        <v>47</v>
      </c>
      <c r="B104" s="135">
        <v>3230070</v>
      </c>
      <c r="C104" s="136" t="s">
        <v>271</v>
      </c>
      <c r="D104" s="137" t="s">
        <v>24</v>
      </c>
      <c r="E104" s="29">
        <f t="shared" si="2"/>
        <v>0</v>
      </c>
      <c r="F104" s="138"/>
      <c r="G104" s="139"/>
      <c r="H104" s="138"/>
      <c r="I104" s="32"/>
      <c r="J104" s="32"/>
      <c r="K104" s="33"/>
      <c r="L104" s="32"/>
      <c r="M104" s="32"/>
      <c r="N104" s="32"/>
      <c r="O104" s="32"/>
      <c r="P104" s="33"/>
      <c r="Q104" s="32"/>
      <c r="R104" s="32"/>
    </row>
    <row r="105" spans="1:18" s="23" customFormat="1" ht="12.75" customHeight="1" hidden="1">
      <c r="A105" s="29">
        <v>48</v>
      </c>
      <c r="B105" s="135">
        <v>3230068</v>
      </c>
      <c r="C105" s="136" t="s">
        <v>272</v>
      </c>
      <c r="D105" s="132" t="s">
        <v>155</v>
      </c>
      <c r="E105" s="29">
        <f t="shared" si="2"/>
        <v>0</v>
      </c>
      <c r="F105" s="138"/>
      <c r="G105" s="139"/>
      <c r="H105" s="138"/>
      <c r="I105" s="32"/>
      <c r="J105" s="32"/>
      <c r="K105" s="33"/>
      <c r="L105" s="32"/>
      <c r="M105" s="32"/>
      <c r="N105" s="32"/>
      <c r="O105" s="32"/>
      <c r="P105" s="33"/>
      <c r="Q105" s="32"/>
      <c r="R105" s="32"/>
    </row>
    <row r="106" spans="1:18" s="23" customFormat="1" ht="12.75" customHeight="1" hidden="1">
      <c r="A106" s="29">
        <v>49</v>
      </c>
      <c r="B106" s="135">
        <v>3230075</v>
      </c>
      <c r="C106" s="136" t="s">
        <v>278</v>
      </c>
      <c r="D106" s="142" t="s">
        <v>18</v>
      </c>
      <c r="E106" s="29">
        <f t="shared" si="2"/>
        <v>0</v>
      </c>
      <c r="F106" s="138"/>
      <c r="G106" s="139"/>
      <c r="H106" s="138"/>
      <c r="I106" s="32"/>
      <c r="J106" s="32"/>
      <c r="K106" s="33"/>
      <c r="L106" s="32"/>
      <c r="M106" s="32"/>
      <c r="N106" s="32"/>
      <c r="O106" s="32"/>
      <c r="P106" s="33"/>
      <c r="Q106" s="32"/>
      <c r="R106" s="32"/>
    </row>
    <row r="107" spans="1:18" s="23" customFormat="1" ht="12.75" customHeight="1" hidden="1">
      <c r="A107" s="29">
        <v>50</v>
      </c>
      <c r="B107" s="135">
        <v>3230053</v>
      </c>
      <c r="C107" s="136" t="s">
        <v>279</v>
      </c>
      <c r="D107" s="137" t="s">
        <v>22</v>
      </c>
      <c r="E107" s="29">
        <f t="shared" si="2"/>
        <v>0</v>
      </c>
      <c r="F107" s="138"/>
      <c r="G107" s="139"/>
      <c r="H107" s="138"/>
      <c r="I107" s="32"/>
      <c r="J107" s="32"/>
      <c r="K107" s="33"/>
      <c r="L107" s="32"/>
      <c r="M107" s="32"/>
      <c r="N107" s="32"/>
      <c r="O107" s="32"/>
      <c r="P107" s="33"/>
      <c r="Q107" s="32"/>
      <c r="R107" s="32"/>
    </row>
    <row r="108" spans="1:18" s="23" customFormat="1" ht="12.75" customHeight="1" hidden="1">
      <c r="A108" s="29">
        <v>51</v>
      </c>
      <c r="B108" s="32">
        <v>3190111</v>
      </c>
      <c r="C108" s="143" t="s">
        <v>282</v>
      </c>
      <c r="D108" s="132" t="s">
        <v>24</v>
      </c>
      <c r="E108" s="29">
        <f t="shared" si="2"/>
        <v>0</v>
      </c>
      <c r="F108" s="138"/>
      <c r="G108" s="139"/>
      <c r="H108" s="138"/>
      <c r="I108" s="32"/>
      <c r="J108" s="32"/>
      <c r="K108" s="33"/>
      <c r="L108" s="32"/>
      <c r="M108" s="32"/>
      <c r="N108" s="32"/>
      <c r="O108" s="32"/>
      <c r="P108" s="33"/>
      <c r="Q108" s="32"/>
      <c r="R108" s="32"/>
    </row>
    <row r="109" spans="1:18" s="23" customFormat="1" ht="12.75" customHeight="1" hidden="1">
      <c r="A109" s="29">
        <v>52</v>
      </c>
      <c r="B109" s="32">
        <v>3190095</v>
      </c>
      <c r="C109" s="144" t="s">
        <v>283</v>
      </c>
      <c r="D109" s="137" t="s">
        <v>24</v>
      </c>
      <c r="E109" s="29">
        <f t="shared" si="2"/>
        <v>0</v>
      </c>
      <c r="F109" s="138"/>
      <c r="G109" s="139"/>
      <c r="H109" s="138"/>
      <c r="I109" s="32"/>
      <c r="J109" s="32"/>
      <c r="K109" s="33"/>
      <c r="L109" s="32"/>
      <c r="M109" s="32"/>
      <c r="N109" s="32"/>
      <c r="O109" s="32"/>
      <c r="P109" s="33"/>
      <c r="Q109" s="32"/>
      <c r="R109" s="32"/>
    </row>
    <row r="110" spans="1:18" s="23" customFormat="1" ht="12.75" customHeight="1" hidden="1">
      <c r="A110" s="29">
        <v>53</v>
      </c>
      <c r="B110" s="32">
        <v>3190064</v>
      </c>
      <c r="C110" s="143" t="s">
        <v>284</v>
      </c>
      <c r="D110" s="132" t="s">
        <v>24</v>
      </c>
      <c r="E110" s="29">
        <f t="shared" si="2"/>
        <v>0</v>
      </c>
      <c r="F110" s="138"/>
      <c r="G110" s="139"/>
      <c r="H110" s="138"/>
      <c r="I110" s="32"/>
      <c r="J110" s="32"/>
      <c r="K110" s="33"/>
      <c r="L110" s="32"/>
      <c r="M110" s="32"/>
      <c r="N110" s="32"/>
      <c r="O110" s="32"/>
      <c r="P110" s="33"/>
      <c r="Q110" s="32"/>
      <c r="R110" s="32"/>
    </row>
    <row r="111" spans="1:18" s="23" customFormat="1" ht="12.75" customHeight="1" hidden="1">
      <c r="A111" s="29">
        <v>54</v>
      </c>
      <c r="B111" s="32">
        <v>3380003</v>
      </c>
      <c r="C111" s="144" t="s">
        <v>285</v>
      </c>
      <c r="D111" s="137" t="s">
        <v>26</v>
      </c>
      <c r="E111" s="29">
        <f t="shared" si="2"/>
        <v>0</v>
      </c>
      <c r="F111" s="138"/>
      <c r="G111" s="139"/>
      <c r="H111" s="138"/>
      <c r="I111" s="32"/>
      <c r="J111" s="32"/>
      <c r="K111" s="33"/>
      <c r="L111" s="32"/>
      <c r="M111" s="32"/>
      <c r="N111" s="32"/>
      <c r="O111" s="32"/>
      <c r="P111" s="33"/>
      <c r="Q111" s="32"/>
      <c r="R111" s="32"/>
    </row>
    <row r="112" spans="1:18" s="23" customFormat="1" ht="12.75" customHeight="1" hidden="1">
      <c r="A112" s="29">
        <v>55</v>
      </c>
      <c r="B112" s="32">
        <v>3380006</v>
      </c>
      <c r="C112" s="144" t="s">
        <v>286</v>
      </c>
      <c r="D112" s="137" t="s">
        <v>26</v>
      </c>
      <c r="E112" s="29">
        <f t="shared" si="2"/>
        <v>0</v>
      </c>
      <c r="F112" s="138"/>
      <c r="G112" s="139"/>
      <c r="H112" s="138"/>
      <c r="I112" s="32"/>
      <c r="J112" s="32"/>
      <c r="K112" s="33"/>
      <c r="L112" s="32"/>
      <c r="M112" s="32"/>
      <c r="N112" s="32"/>
      <c r="O112" s="32"/>
      <c r="P112" s="33"/>
      <c r="Q112" s="32"/>
      <c r="R112" s="32"/>
    </row>
    <row r="113" spans="1:18" s="23" customFormat="1" ht="12.75" customHeight="1" hidden="1">
      <c r="A113" s="29">
        <v>56</v>
      </c>
      <c r="B113" s="32">
        <v>3480485</v>
      </c>
      <c r="C113" s="143" t="s">
        <v>287</v>
      </c>
      <c r="D113" s="132" t="s">
        <v>14</v>
      </c>
      <c r="E113" s="29">
        <f t="shared" si="2"/>
        <v>0</v>
      </c>
      <c r="F113" s="138"/>
      <c r="G113" s="139"/>
      <c r="H113" s="138"/>
      <c r="I113" s="32"/>
      <c r="J113" s="32"/>
      <c r="K113" s="33"/>
      <c r="L113" s="32"/>
      <c r="M113" s="32"/>
      <c r="N113" s="32"/>
      <c r="O113" s="32"/>
      <c r="P113" s="33"/>
      <c r="Q113" s="32"/>
      <c r="R113" s="32"/>
    </row>
    <row r="114" spans="1:18" s="23" customFormat="1" ht="12.75" customHeight="1" hidden="1">
      <c r="A114" s="29">
        <v>57</v>
      </c>
      <c r="B114" s="32">
        <v>3380007</v>
      </c>
      <c r="C114" s="144" t="s">
        <v>288</v>
      </c>
      <c r="D114" s="137" t="s">
        <v>26</v>
      </c>
      <c r="E114" s="29">
        <f t="shared" si="2"/>
        <v>0</v>
      </c>
      <c r="F114" s="138"/>
      <c r="G114" s="139"/>
      <c r="H114" s="138"/>
      <c r="I114" s="32"/>
      <c r="J114" s="32"/>
      <c r="K114" s="33"/>
      <c r="L114" s="32"/>
      <c r="M114" s="32"/>
      <c r="N114" s="32"/>
      <c r="O114" s="32"/>
      <c r="P114" s="33"/>
      <c r="Q114" s="32"/>
      <c r="R114" s="32"/>
    </row>
    <row r="115" spans="1:18" s="23" customFormat="1" ht="12.75" customHeight="1" hidden="1">
      <c r="A115" s="29">
        <v>58</v>
      </c>
      <c r="B115" s="32">
        <v>3550026</v>
      </c>
      <c r="C115" s="144" t="s">
        <v>289</v>
      </c>
      <c r="D115" s="137" t="s">
        <v>40</v>
      </c>
      <c r="E115" s="29">
        <f t="shared" si="2"/>
        <v>0</v>
      </c>
      <c r="F115" s="138"/>
      <c r="G115" s="139"/>
      <c r="H115" s="138"/>
      <c r="I115" s="32"/>
      <c r="J115" s="32"/>
      <c r="K115" s="33"/>
      <c r="L115" s="32"/>
      <c r="M115" s="32"/>
      <c r="N115" s="32"/>
      <c r="O115" s="32"/>
      <c r="P115" s="33"/>
      <c r="Q115" s="32"/>
      <c r="R115" s="32"/>
    </row>
    <row r="116" spans="1:18" s="23" customFormat="1" ht="12.75" customHeight="1" hidden="1">
      <c r="A116" s="29">
        <v>59</v>
      </c>
      <c r="B116" s="32">
        <v>3290219</v>
      </c>
      <c r="C116" s="143" t="s">
        <v>290</v>
      </c>
      <c r="D116" s="132" t="s">
        <v>16</v>
      </c>
      <c r="E116" s="29">
        <f t="shared" si="2"/>
        <v>0</v>
      </c>
      <c r="F116" s="138"/>
      <c r="G116" s="139"/>
      <c r="H116" s="138"/>
      <c r="I116" s="32"/>
      <c r="J116" s="32"/>
      <c r="K116" s="33"/>
      <c r="L116" s="32"/>
      <c r="M116" s="32"/>
      <c r="N116" s="32"/>
      <c r="O116" s="32"/>
      <c r="P116" s="33"/>
      <c r="Q116" s="32"/>
      <c r="R116" s="32"/>
    </row>
    <row r="117" spans="1:18" s="23" customFormat="1" ht="12.75" customHeight="1" hidden="1">
      <c r="A117" s="29">
        <v>60</v>
      </c>
      <c r="B117" s="32">
        <v>3190127</v>
      </c>
      <c r="C117" s="145" t="s">
        <v>291</v>
      </c>
      <c r="D117" s="142" t="s">
        <v>24</v>
      </c>
      <c r="E117" s="29">
        <f t="shared" si="2"/>
        <v>0</v>
      </c>
      <c r="F117" s="138"/>
      <c r="G117" s="139"/>
      <c r="H117" s="138"/>
      <c r="I117" s="32"/>
      <c r="J117" s="32"/>
      <c r="K117" s="33"/>
      <c r="L117" s="32"/>
      <c r="M117" s="32"/>
      <c r="N117" s="32"/>
      <c r="O117" s="32"/>
      <c r="P117" s="33"/>
      <c r="Q117" s="32"/>
      <c r="R117" s="32"/>
    </row>
    <row r="118" spans="1:18" s="23" customFormat="1" ht="12.75" customHeight="1" hidden="1">
      <c r="A118" s="29">
        <v>61</v>
      </c>
      <c r="B118" s="146">
        <v>3550024</v>
      </c>
      <c r="C118" s="144" t="s">
        <v>292</v>
      </c>
      <c r="D118" s="137" t="s">
        <v>40</v>
      </c>
      <c r="E118" s="29">
        <f t="shared" si="2"/>
        <v>0</v>
      </c>
      <c r="F118" s="138"/>
      <c r="G118" s="139"/>
      <c r="H118" s="138"/>
      <c r="I118" s="32"/>
      <c r="J118" s="32"/>
      <c r="K118" s="33"/>
      <c r="L118" s="32"/>
      <c r="M118" s="32"/>
      <c r="N118" s="32"/>
      <c r="O118" s="32"/>
      <c r="P118" s="33"/>
      <c r="Q118" s="32"/>
      <c r="R118" s="32"/>
    </row>
    <row r="119" spans="1:18" s="23" customFormat="1" ht="12.75" customHeight="1" hidden="1">
      <c r="A119" s="29">
        <v>62</v>
      </c>
      <c r="B119" s="146">
        <v>3480476</v>
      </c>
      <c r="C119" s="143" t="s">
        <v>293</v>
      </c>
      <c r="D119" s="132" t="s">
        <v>14</v>
      </c>
      <c r="E119" s="137">
        <f t="shared" si="2"/>
        <v>0</v>
      </c>
      <c r="F119" s="138"/>
      <c r="G119" s="139"/>
      <c r="H119" s="138"/>
      <c r="I119" s="32"/>
      <c r="J119" s="32"/>
      <c r="K119" s="33"/>
      <c r="L119" s="32"/>
      <c r="M119" s="32"/>
      <c r="N119" s="32"/>
      <c r="O119" s="32"/>
      <c r="P119" s="33"/>
      <c r="Q119" s="32"/>
      <c r="R119" s="32"/>
    </row>
    <row r="120" spans="1:18" s="23" customFormat="1" ht="12.75" customHeight="1" hidden="1">
      <c r="A120" s="29">
        <v>63</v>
      </c>
      <c r="B120" s="32"/>
      <c r="C120" s="144" t="s">
        <v>294</v>
      </c>
      <c r="D120" s="137" t="s">
        <v>32</v>
      </c>
      <c r="E120" s="29">
        <f t="shared" si="2"/>
        <v>0</v>
      </c>
      <c r="F120" s="138"/>
      <c r="G120" s="139"/>
      <c r="H120" s="138"/>
      <c r="I120" s="32"/>
      <c r="J120" s="32"/>
      <c r="K120" s="33"/>
      <c r="L120" s="32"/>
      <c r="M120" s="32"/>
      <c r="N120" s="32"/>
      <c r="O120" s="32"/>
      <c r="P120" s="33"/>
      <c r="Q120" s="32"/>
      <c r="R120" s="32"/>
    </row>
    <row r="121" spans="1:18" s="23" customFormat="1" ht="12.75" customHeight="1" hidden="1">
      <c r="A121" s="29">
        <v>64</v>
      </c>
      <c r="B121" s="29"/>
      <c r="C121" s="144" t="s">
        <v>295</v>
      </c>
      <c r="D121" s="137" t="s">
        <v>32</v>
      </c>
      <c r="E121" s="29">
        <f t="shared" si="2"/>
        <v>0</v>
      </c>
      <c r="F121" s="138"/>
      <c r="G121" s="139"/>
      <c r="H121" s="138"/>
      <c r="I121" s="32"/>
      <c r="J121" s="32"/>
      <c r="K121" s="33"/>
      <c r="L121" s="32"/>
      <c r="M121" s="32"/>
      <c r="N121" s="32"/>
      <c r="O121" s="32"/>
      <c r="P121" s="33"/>
      <c r="Q121" s="32"/>
      <c r="R121" s="32"/>
    </row>
    <row r="122" spans="1:18" s="23" customFormat="1" ht="12.75" customHeight="1" hidden="1">
      <c r="A122" s="29">
        <v>65</v>
      </c>
      <c r="B122" s="32">
        <v>3170011</v>
      </c>
      <c r="C122" s="147" t="s">
        <v>296</v>
      </c>
      <c r="D122" s="148" t="s">
        <v>48</v>
      </c>
      <c r="E122" s="29">
        <f t="shared" si="2"/>
        <v>0</v>
      </c>
      <c r="F122" s="139"/>
      <c r="G122" s="139"/>
      <c r="H122" s="138"/>
      <c r="I122" s="32"/>
      <c r="J122" s="32"/>
      <c r="K122" s="33"/>
      <c r="L122" s="32"/>
      <c r="M122" s="32"/>
      <c r="N122" s="32"/>
      <c r="O122" s="32"/>
      <c r="P122" s="33"/>
      <c r="Q122" s="32"/>
      <c r="R122" s="32"/>
    </row>
    <row r="123" spans="1:18" s="23" customFormat="1" ht="12.75" customHeight="1" hidden="1">
      <c r="A123" s="29">
        <v>66</v>
      </c>
      <c r="B123" s="32">
        <v>3480469</v>
      </c>
      <c r="C123" s="143" t="s">
        <v>297</v>
      </c>
      <c r="D123" s="132" t="s">
        <v>14</v>
      </c>
      <c r="E123" s="29">
        <f t="shared" si="2"/>
        <v>0</v>
      </c>
      <c r="F123" s="138"/>
      <c r="G123" s="139"/>
      <c r="H123" s="138"/>
      <c r="I123" s="32"/>
      <c r="J123" s="32"/>
      <c r="K123" s="33"/>
      <c r="L123" s="32"/>
      <c r="M123" s="32"/>
      <c r="N123" s="32"/>
      <c r="O123" s="32"/>
      <c r="P123" s="33"/>
      <c r="Q123" s="32"/>
      <c r="R123" s="32"/>
    </row>
    <row r="124" spans="1:18" s="23" customFormat="1" ht="12.75" customHeight="1" hidden="1">
      <c r="A124" s="29">
        <v>67</v>
      </c>
      <c r="B124" s="32">
        <v>3550028</v>
      </c>
      <c r="C124" s="144" t="s">
        <v>298</v>
      </c>
      <c r="D124" s="137" t="s">
        <v>40</v>
      </c>
      <c r="E124" s="29">
        <f t="shared" si="2"/>
        <v>0</v>
      </c>
      <c r="F124" s="138"/>
      <c r="G124" s="139"/>
      <c r="H124" s="138"/>
      <c r="I124" s="32"/>
      <c r="J124" s="32"/>
      <c r="K124" s="33"/>
      <c r="L124" s="32"/>
      <c r="M124" s="32"/>
      <c r="N124" s="32"/>
      <c r="O124" s="32"/>
      <c r="P124" s="33"/>
      <c r="Q124" s="32"/>
      <c r="R124" s="32"/>
    </row>
    <row r="125" spans="1:18" s="23" customFormat="1" ht="12.75" customHeight="1" hidden="1">
      <c r="A125" s="29">
        <v>68</v>
      </c>
      <c r="B125" s="32">
        <v>3550019</v>
      </c>
      <c r="C125" s="143" t="s">
        <v>299</v>
      </c>
      <c r="D125" s="132" t="s">
        <v>40</v>
      </c>
      <c r="E125" s="29">
        <f t="shared" si="2"/>
        <v>0</v>
      </c>
      <c r="F125" s="138"/>
      <c r="G125" s="139"/>
      <c r="H125" s="138"/>
      <c r="I125" s="32"/>
      <c r="J125" s="32"/>
      <c r="K125" s="33"/>
      <c r="L125" s="32"/>
      <c r="M125" s="32"/>
      <c r="N125" s="32"/>
      <c r="O125" s="32"/>
      <c r="P125" s="33"/>
      <c r="Q125" s="32"/>
      <c r="R125" s="32"/>
    </row>
    <row r="126" spans="1:18" s="23" customFormat="1" ht="12.75" customHeight="1" hidden="1">
      <c r="A126" s="29">
        <v>69</v>
      </c>
      <c r="B126" s="32">
        <v>3550037</v>
      </c>
      <c r="C126" s="144" t="s">
        <v>300</v>
      </c>
      <c r="D126" s="137" t="s">
        <v>40</v>
      </c>
      <c r="E126" s="29">
        <f t="shared" si="2"/>
        <v>0</v>
      </c>
      <c r="F126" s="138"/>
      <c r="G126" s="139"/>
      <c r="H126" s="138"/>
      <c r="I126" s="32"/>
      <c r="J126" s="32"/>
      <c r="K126" s="33"/>
      <c r="L126" s="32"/>
      <c r="M126" s="32"/>
      <c r="N126" s="32"/>
      <c r="O126" s="32"/>
      <c r="P126" s="33"/>
      <c r="Q126" s="32"/>
      <c r="R126" s="32"/>
    </row>
    <row r="127" spans="1:18" s="23" customFormat="1" ht="12.75" customHeight="1" hidden="1">
      <c r="A127" s="29">
        <v>70</v>
      </c>
      <c r="B127" s="32">
        <v>3550033</v>
      </c>
      <c r="C127" s="144" t="s">
        <v>301</v>
      </c>
      <c r="D127" s="137" t="s">
        <v>40</v>
      </c>
      <c r="E127" s="29">
        <f t="shared" si="2"/>
        <v>0</v>
      </c>
      <c r="F127" s="138"/>
      <c r="G127" s="139"/>
      <c r="H127" s="138"/>
      <c r="I127" s="32"/>
      <c r="J127" s="32"/>
      <c r="K127" s="33"/>
      <c r="L127" s="32"/>
      <c r="M127" s="32"/>
      <c r="N127" s="32"/>
      <c r="O127" s="32"/>
      <c r="P127" s="33"/>
      <c r="Q127" s="32"/>
      <c r="R127" s="32"/>
    </row>
    <row r="128" spans="1:18" s="23" customFormat="1" ht="12.75" customHeight="1" hidden="1">
      <c r="A128" s="29">
        <v>71</v>
      </c>
      <c r="B128" s="32">
        <v>3550035</v>
      </c>
      <c r="C128" s="144" t="s">
        <v>302</v>
      </c>
      <c r="D128" s="137" t="s">
        <v>40</v>
      </c>
      <c r="E128" s="29">
        <f t="shared" si="2"/>
        <v>0</v>
      </c>
      <c r="F128" s="138"/>
      <c r="G128" s="139"/>
      <c r="H128" s="138"/>
      <c r="I128" s="32"/>
      <c r="J128" s="32"/>
      <c r="K128" s="33"/>
      <c r="L128" s="32"/>
      <c r="M128" s="32"/>
      <c r="N128" s="32"/>
      <c r="O128" s="32"/>
      <c r="P128" s="33"/>
      <c r="Q128" s="32"/>
      <c r="R128" s="32"/>
    </row>
    <row r="129" spans="1:18" s="23" customFormat="1" ht="12.75" customHeight="1" hidden="1">
      <c r="A129" s="29">
        <v>72</v>
      </c>
      <c r="B129" s="32">
        <v>3550029</v>
      </c>
      <c r="C129" s="144" t="s">
        <v>303</v>
      </c>
      <c r="D129" s="137" t="s">
        <v>40</v>
      </c>
      <c r="E129" s="29">
        <f t="shared" si="2"/>
        <v>0</v>
      </c>
      <c r="F129" s="138"/>
      <c r="G129" s="139"/>
      <c r="H129" s="138"/>
      <c r="I129" s="32"/>
      <c r="J129" s="32"/>
      <c r="K129" s="33"/>
      <c r="L129" s="32"/>
      <c r="M129" s="32"/>
      <c r="N129" s="32"/>
      <c r="O129" s="32"/>
      <c r="P129" s="33"/>
      <c r="Q129" s="32"/>
      <c r="R129" s="32"/>
    </row>
    <row r="130" spans="1:18" s="23" customFormat="1" ht="12.75" customHeight="1" hidden="1">
      <c r="A130" s="29">
        <v>73</v>
      </c>
      <c r="B130" s="32">
        <v>3500464</v>
      </c>
      <c r="C130" s="143" t="s">
        <v>304</v>
      </c>
      <c r="D130" s="132" t="s">
        <v>22</v>
      </c>
      <c r="E130" s="29">
        <f t="shared" si="2"/>
        <v>0</v>
      </c>
      <c r="F130" s="138"/>
      <c r="G130" s="139"/>
      <c r="H130" s="138"/>
      <c r="I130" s="32"/>
      <c r="J130" s="32"/>
      <c r="K130" s="33"/>
      <c r="L130" s="32"/>
      <c r="M130" s="32"/>
      <c r="N130" s="32"/>
      <c r="O130" s="32"/>
      <c r="P130" s="33"/>
      <c r="Q130" s="32"/>
      <c r="R130" s="32"/>
    </row>
    <row r="131" spans="1:18" s="23" customFormat="1" ht="12.75" customHeight="1" hidden="1">
      <c r="A131" s="29">
        <v>74</v>
      </c>
      <c r="B131" s="32">
        <v>3200202</v>
      </c>
      <c r="C131" s="144" t="s">
        <v>305</v>
      </c>
      <c r="D131" s="137" t="s">
        <v>18</v>
      </c>
      <c r="E131" s="29">
        <f t="shared" si="2"/>
        <v>0</v>
      </c>
      <c r="F131" s="138"/>
      <c r="G131" s="139"/>
      <c r="H131" s="138"/>
      <c r="I131" s="32"/>
      <c r="J131" s="32"/>
      <c r="K131" s="33"/>
      <c r="L131" s="32"/>
      <c r="M131" s="32"/>
      <c r="N131" s="32"/>
      <c r="O131" s="32"/>
      <c r="P131" s="33"/>
      <c r="Q131" s="32"/>
      <c r="R131" s="32"/>
    </row>
    <row r="132" spans="1:18" s="23" customFormat="1" ht="12.75" customHeight="1" hidden="1">
      <c r="A132" s="29">
        <v>75</v>
      </c>
      <c r="B132" s="32">
        <v>3190087</v>
      </c>
      <c r="C132" s="144" t="s">
        <v>306</v>
      </c>
      <c r="D132" s="137" t="s">
        <v>24</v>
      </c>
      <c r="E132" s="29">
        <f t="shared" si="2"/>
        <v>0</v>
      </c>
      <c r="F132" s="138"/>
      <c r="G132" s="139"/>
      <c r="H132" s="138"/>
      <c r="I132" s="32"/>
      <c r="J132" s="32"/>
      <c r="K132" s="33"/>
      <c r="L132" s="32"/>
      <c r="M132" s="32"/>
      <c r="N132" s="32"/>
      <c r="O132" s="32"/>
      <c r="P132" s="33"/>
      <c r="Q132" s="32"/>
      <c r="R132" s="32"/>
    </row>
    <row r="133" spans="1:18" s="23" customFormat="1" ht="12.75" customHeight="1" hidden="1">
      <c r="A133" s="29">
        <v>76</v>
      </c>
      <c r="B133" s="32">
        <v>3380021</v>
      </c>
      <c r="C133" s="144" t="s">
        <v>307</v>
      </c>
      <c r="D133" s="137" t="s">
        <v>26</v>
      </c>
      <c r="E133" s="29">
        <f t="shared" si="2"/>
        <v>0</v>
      </c>
      <c r="F133" s="138"/>
      <c r="G133" s="139"/>
      <c r="H133" s="138"/>
      <c r="I133" s="32"/>
      <c r="J133" s="32"/>
      <c r="K133" s="33"/>
      <c r="L133" s="32"/>
      <c r="M133" s="32"/>
      <c r="N133" s="32"/>
      <c r="O133" s="32"/>
      <c r="P133" s="33"/>
      <c r="Q133" s="32"/>
      <c r="R133" s="32"/>
    </row>
    <row r="134" spans="1:18" s="23" customFormat="1" ht="12.75" customHeight="1" hidden="1">
      <c r="A134" s="29">
        <v>77</v>
      </c>
      <c r="B134" s="32">
        <v>3200201</v>
      </c>
      <c r="C134" s="144" t="s">
        <v>308</v>
      </c>
      <c r="D134" s="137" t="s">
        <v>18</v>
      </c>
      <c r="E134" s="29">
        <f t="shared" si="2"/>
        <v>0</v>
      </c>
      <c r="F134" s="138"/>
      <c r="G134" s="139"/>
      <c r="H134" s="138"/>
      <c r="I134" s="32"/>
      <c r="J134" s="32"/>
      <c r="K134" s="33"/>
      <c r="L134" s="32"/>
      <c r="M134" s="32"/>
      <c r="N134" s="32"/>
      <c r="O134" s="32"/>
      <c r="P134" s="33"/>
      <c r="Q134" s="32"/>
      <c r="R134" s="32"/>
    </row>
    <row r="135" spans="1:18" s="23" customFormat="1" ht="12.75" customHeight="1" hidden="1">
      <c r="A135" s="29">
        <v>78</v>
      </c>
      <c r="B135" s="32">
        <v>3550034</v>
      </c>
      <c r="C135" s="144" t="s">
        <v>309</v>
      </c>
      <c r="D135" s="137" t="s">
        <v>40</v>
      </c>
      <c r="E135" s="29">
        <f t="shared" si="2"/>
        <v>0</v>
      </c>
      <c r="F135" s="138"/>
      <c r="G135" s="139"/>
      <c r="H135" s="138"/>
      <c r="I135" s="32"/>
      <c r="J135" s="32"/>
      <c r="K135" s="33"/>
      <c r="L135" s="32"/>
      <c r="M135" s="32"/>
      <c r="N135" s="32"/>
      <c r="O135" s="32"/>
      <c r="P135" s="33"/>
      <c r="Q135" s="32"/>
      <c r="R135" s="32"/>
    </row>
    <row r="136" spans="1:18" s="23" customFormat="1" ht="12.75" customHeight="1" hidden="1">
      <c r="A136" s="29">
        <v>79</v>
      </c>
      <c r="B136" s="32">
        <v>3500518</v>
      </c>
      <c r="C136" s="144" t="s">
        <v>310</v>
      </c>
      <c r="D136" s="137" t="s">
        <v>22</v>
      </c>
      <c r="E136" s="29">
        <f t="shared" si="2"/>
        <v>0</v>
      </c>
      <c r="F136" s="138"/>
      <c r="G136" s="139"/>
      <c r="H136" s="138"/>
      <c r="I136" s="32"/>
      <c r="J136" s="32"/>
      <c r="K136" s="33"/>
      <c r="L136" s="32"/>
      <c r="M136" s="32"/>
      <c r="N136" s="32"/>
      <c r="O136" s="32"/>
      <c r="P136" s="33"/>
      <c r="Q136" s="32"/>
      <c r="R136" s="32"/>
    </row>
    <row r="137" spans="1:18" s="23" customFormat="1" ht="12.75" customHeight="1" hidden="1">
      <c r="A137" s="29">
        <v>80</v>
      </c>
      <c r="B137" s="32"/>
      <c r="C137" s="144"/>
      <c r="D137" s="137"/>
      <c r="E137" s="29">
        <f t="shared" si="2"/>
        <v>0</v>
      </c>
      <c r="F137" s="138"/>
      <c r="G137" s="139"/>
      <c r="H137" s="138"/>
      <c r="I137" s="32"/>
      <c r="J137" s="32"/>
      <c r="K137" s="33"/>
      <c r="L137" s="32"/>
      <c r="M137" s="32"/>
      <c r="N137" s="32"/>
      <c r="O137" s="32"/>
      <c r="P137" s="33"/>
      <c r="Q137" s="32"/>
      <c r="R137" s="32"/>
    </row>
    <row r="138" spans="1:18" s="23" customFormat="1" ht="12.75" customHeight="1" hidden="1">
      <c r="A138" s="149" t="s">
        <v>311</v>
      </c>
      <c r="B138" s="149"/>
      <c r="C138" s="150"/>
      <c r="D138" s="151"/>
      <c r="E138" s="150"/>
      <c r="F138" s="152"/>
      <c r="G138" s="153"/>
      <c r="H138" s="152"/>
      <c r="I138" s="151"/>
      <c r="J138" s="151"/>
      <c r="K138" s="201" t="s">
        <v>312</v>
      </c>
      <c r="L138" s="201"/>
      <c r="M138" s="201"/>
      <c r="N138" s="201"/>
      <c r="O138" s="201"/>
      <c r="P138" s="201"/>
      <c r="Q138" s="201"/>
      <c r="R138" s="201"/>
    </row>
    <row r="139" spans="1:22" ht="12.75" customHeight="1" thickBot="1">
      <c r="A139" s="202" t="s">
        <v>50</v>
      </c>
      <c r="B139" s="202"/>
      <c r="C139" s="202"/>
      <c r="D139" s="202"/>
      <c r="E139" s="202"/>
      <c r="F139" s="202"/>
      <c r="G139" s="202"/>
      <c r="H139" s="202"/>
      <c r="I139" s="202"/>
      <c r="J139" s="202"/>
      <c r="K139" s="202"/>
      <c r="L139" s="202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</row>
  </sheetData>
  <mergeCells count="13">
    <mergeCell ref="K138:R138"/>
    <mergeCell ref="A139:V139"/>
    <mergeCell ref="C4:D4"/>
    <mergeCell ref="E4:J4"/>
    <mergeCell ref="K4:S4"/>
    <mergeCell ref="C5:D5"/>
    <mergeCell ref="E5:J5"/>
    <mergeCell ref="K5:S5"/>
    <mergeCell ref="B1:E1"/>
    <mergeCell ref="J1:R1"/>
    <mergeCell ref="A2:R2"/>
    <mergeCell ref="C3:D3"/>
    <mergeCell ref="E3:K3"/>
  </mergeCells>
  <hyperlinks>
    <hyperlink ref="C72" r:id="rId1" display="KAPPAS Dimitrios "/>
    <hyperlink ref="C73" r:id="rId2" display="KARAMICHAS Kleanthis "/>
    <hyperlink ref="C74" r:id="rId3" display="KARAMICHOS Christos "/>
    <hyperlink ref="C75" r:id="rId4" display="KARAMICHOS Ioannis "/>
    <hyperlink ref="C77" r:id="rId5" display="KIOURKENIDIS Efstathios "/>
    <hyperlink ref="C85" r:id="rId6" display="MPOUMPAS Athanasios "/>
    <hyperlink ref="C87" r:id="rId7" display="PAPADOPOULOS Antonis "/>
    <hyperlink ref="C88" r:id="rId8" display="PAPASIS Labros "/>
    <hyperlink ref="C93" r:id="rId9" display="ZINELIS Alexandros "/>
    <hyperlink ref="C94" r:id="rId10" display="PAPADOPOULOS Antonis "/>
    <hyperlink ref="C95" r:id="rId11" display="KARAMICHOS Christos "/>
    <hyperlink ref="C96" r:id="rId12" display="KARAMICHOS Ioannis "/>
    <hyperlink ref="C97" r:id="rId13" display="KARAMICHOS Stefanos "/>
    <hyperlink ref="C98" r:id="rId14" display="KIOURKENIDIS Efstathios "/>
    <hyperlink ref="C99" r:id="rId15" display="LIOLIOS Evangelos "/>
    <hyperlink ref="C100" r:id="rId16" display="LYTRAS Ilias "/>
    <hyperlink ref="C101" r:id="rId17" display="MPASMATZIDIS Ioannis "/>
    <hyperlink ref="C102" r:id="rId18" display="MPOUMPAS Athanasios "/>
    <hyperlink ref="C104" r:id="rId19" display="PAPADOPOULOS Antonis "/>
    <hyperlink ref="C105" r:id="rId20" display="PAPASIS Labros "/>
    <hyperlink ref="C106" r:id="rId21" display="TSATSARONIS Stefanos "/>
    <hyperlink ref="C107" r:id="rId22" display="ZINELIS Alexandros "/>
  </hyperlinks>
  <printOptions/>
  <pageMargins left="0.27569444444444446" right="0.19652777777777777" top="0.19652777777777777" bottom="0.2361111111111111" header="0.5118055555555555" footer="0.2361111111111111"/>
  <pageSetup horizontalDpi="300" verticalDpi="300" orientation="landscape" paperSize="9" scale="78"/>
  <headerFooter alignWithMargins="0">
    <oddFooter>&amp;RPage &amp;P</oddFooter>
  </headerFooter>
  <rowBreaks count="1" manualBreakCount="1">
    <brk id="51" max="255" man="1"/>
  </rowBreaks>
  <colBreaks count="1" manualBreakCount="1">
    <brk id="24" max="65535" man="1"/>
  </colBreaks>
  <drawing r:id="rId2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9"/>
  <sheetViews>
    <sheetView showGridLines="0" zoomScaleSheetLayoutView="100" workbookViewId="0" topLeftCell="A2">
      <pane ySplit="5" topLeftCell="BM7" activePane="bottomLeft" state="frozen"/>
      <selection pane="topLeft" activeCell="A2" sqref="A2"/>
      <selection pane="bottomLeft" activeCell="K5" sqref="K5:S5"/>
    </sheetView>
  </sheetViews>
  <sheetFormatPr defaultColWidth="9.140625" defaultRowHeight="12.75" customHeight="1"/>
  <cols>
    <col min="1" max="1" width="9.7109375" style="1" customWidth="1"/>
    <col min="2" max="2" width="11.421875" style="1" customWidth="1"/>
    <col min="3" max="3" width="27.421875" style="2" customWidth="1"/>
    <col min="4" max="4" width="8.57421875" style="2" customWidth="1"/>
    <col min="5" max="5" width="9.140625" style="2" customWidth="1"/>
    <col min="6" max="6" width="5.421875" style="2" customWidth="1"/>
    <col min="7" max="7" width="5.421875" style="4" customWidth="1"/>
    <col min="8" max="10" width="5.421875" style="2" customWidth="1"/>
    <col min="11" max="12" width="4.8515625" style="2" customWidth="1"/>
    <col min="13" max="13" width="4.7109375" style="2" customWidth="1"/>
    <col min="14" max="14" width="5.00390625" style="2" customWidth="1"/>
    <col min="15" max="15" width="4.8515625" style="2" customWidth="1"/>
    <col min="16" max="16" width="4.8515625" style="4" customWidth="1"/>
    <col min="17" max="18" width="5.421875" style="2" customWidth="1"/>
    <col min="19" max="19" width="5.57421875" style="2" customWidth="1"/>
    <col min="20" max="20" width="5.00390625" style="2" customWidth="1"/>
    <col min="21" max="21" width="4.8515625" style="2" customWidth="1"/>
    <col min="22" max="22" width="5.421875" style="2" customWidth="1"/>
    <col min="23" max="16384" width="11.00390625" style="2" customWidth="1"/>
  </cols>
  <sheetData>
    <row r="1" spans="1:22" ht="59.25" customHeight="1">
      <c r="A1" s="5"/>
      <c r="B1" s="203" t="s">
        <v>313</v>
      </c>
      <c r="C1" s="203"/>
      <c r="D1" s="203"/>
      <c r="E1" s="203"/>
      <c r="F1" s="6"/>
      <c r="G1" s="7"/>
      <c r="H1" s="188" t="s">
        <v>1</v>
      </c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6"/>
      <c r="T1" s="6"/>
      <c r="U1" s="6"/>
      <c r="V1" s="6"/>
    </row>
    <row r="2" spans="1:18" ht="17.25" customHeight="1">
      <c r="A2" s="189" t="s">
        <v>196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</row>
    <row r="3" spans="1:22" ht="17.25" customHeight="1">
      <c r="A3" s="9"/>
      <c r="B3" s="10">
        <v>2009</v>
      </c>
      <c r="C3" s="196" t="s">
        <v>314</v>
      </c>
      <c r="D3" s="196"/>
      <c r="E3" s="190" t="s">
        <v>4</v>
      </c>
      <c r="F3" s="190"/>
      <c r="G3" s="190"/>
      <c r="H3" s="190"/>
      <c r="I3" s="190"/>
      <c r="J3" s="190"/>
      <c r="K3" s="190"/>
      <c r="L3" s="190"/>
      <c r="R3" s="12"/>
      <c r="S3" s="12"/>
      <c r="T3" s="12"/>
      <c r="U3" s="12"/>
      <c r="V3" s="12"/>
    </row>
    <row r="4" spans="1:27" ht="15.75" customHeight="1">
      <c r="A4" s="13"/>
      <c r="B4" s="14"/>
      <c r="C4" s="198" t="s">
        <v>5</v>
      </c>
      <c r="D4" s="198"/>
      <c r="E4" s="194" t="s">
        <v>6</v>
      </c>
      <c r="F4" s="194"/>
      <c r="G4" s="194"/>
      <c r="H4" s="194"/>
      <c r="I4" s="194"/>
      <c r="J4" s="194"/>
      <c r="K4" s="194" t="s">
        <v>7</v>
      </c>
      <c r="L4" s="194"/>
      <c r="M4" s="194"/>
      <c r="N4" s="194"/>
      <c r="O4" s="194"/>
      <c r="P4" s="194"/>
      <c r="Q4" s="194"/>
      <c r="R4" s="194"/>
      <c r="S4" s="194"/>
      <c r="T4" s="78"/>
      <c r="U4" s="78"/>
      <c r="V4" s="78"/>
      <c r="W4" s="78"/>
      <c r="X4" s="78"/>
      <c r="Y4" s="78"/>
      <c r="Z4" s="78"/>
      <c r="AA4" s="78"/>
    </row>
    <row r="5" spans="3:27" ht="89.25" customHeight="1">
      <c r="C5" s="199" t="s">
        <v>315</v>
      </c>
      <c r="D5" s="199"/>
      <c r="E5" s="195" t="s">
        <v>316</v>
      </c>
      <c r="F5" s="195"/>
      <c r="G5" s="195"/>
      <c r="H5" s="195"/>
      <c r="I5" s="195"/>
      <c r="J5" s="195"/>
      <c r="K5" s="195" t="s">
        <v>415</v>
      </c>
      <c r="L5" s="195"/>
      <c r="M5" s="195"/>
      <c r="N5" s="195"/>
      <c r="O5" s="195"/>
      <c r="P5" s="195"/>
      <c r="Q5" s="195"/>
      <c r="R5" s="195"/>
      <c r="S5" s="195"/>
      <c r="T5" s="41"/>
      <c r="U5" s="41"/>
      <c r="V5" s="41"/>
      <c r="W5" s="41"/>
      <c r="X5" s="41"/>
      <c r="Y5" s="41"/>
      <c r="Z5" s="41"/>
      <c r="AA5" s="41"/>
    </row>
    <row r="6" spans="1:22" s="23" customFormat="1" ht="12" customHeight="1">
      <c r="A6" s="17" t="s">
        <v>10</v>
      </c>
      <c r="B6" s="18" t="s">
        <v>11</v>
      </c>
      <c r="C6" s="18" t="s">
        <v>56</v>
      </c>
      <c r="D6" s="18" t="s">
        <v>57</v>
      </c>
      <c r="E6" s="18" t="s">
        <v>13</v>
      </c>
      <c r="F6" s="21">
        <v>1</v>
      </c>
      <c r="G6" s="21">
        <v>2</v>
      </c>
      <c r="H6" s="21">
        <v>3</v>
      </c>
      <c r="I6" s="21">
        <v>4</v>
      </c>
      <c r="J6" s="21">
        <v>5</v>
      </c>
      <c r="K6" s="21">
        <v>6</v>
      </c>
      <c r="L6" s="21">
        <v>7</v>
      </c>
      <c r="M6" s="21">
        <v>8</v>
      </c>
      <c r="N6" s="20">
        <v>9</v>
      </c>
      <c r="O6" s="20">
        <v>10</v>
      </c>
      <c r="P6" s="21">
        <v>11</v>
      </c>
      <c r="Q6" s="20">
        <v>12</v>
      </c>
      <c r="R6" s="21">
        <v>13</v>
      </c>
      <c r="S6" s="21">
        <v>14</v>
      </c>
      <c r="T6" s="21"/>
      <c r="U6" s="20"/>
      <c r="V6" s="44"/>
    </row>
    <row r="7" spans="1:22" s="23" customFormat="1" ht="12.75" customHeight="1">
      <c r="A7" s="154">
        <v>1</v>
      </c>
      <c r="B7" s="27">
        <v>3205226</v>
      </c>
      <c r="C7" s="155" t="s">
        <v>317</v>
      </c>
      <c r="D7" s="47" t="s">
        <v>18</v>
      </c>
      <c r="E7" s="51">
        <f aca="true" t="shared" si="0" ref="E7:E26">SUM(F7:V7)</f>
        <v>615</v>
      </c>
      <c r="F7" s="53">
        <v>32</v>
      </c>
      <c r="G7" s="54">
        <v>45</v>
      </c>
      <c r="H7" s="53">
        <v>50</v>
      </c>
      <c r="I7" s="53">
        <v>100</v>
      </c>
      <c r="J7" s="53">
        <v>80</v>
      </c>
      <c r="K7" s="53"/>
      <c r="L7" s="53">
        <v>100</v>
      </c>
      <c r="M7" s="53">
        <v>60</v>
      </c>
      <c r="N7" s="53">
        <v>100</v>
      </c>
      <c r="O7" s="53"/>
      <c r="P7" s="54">
        <v>24</v>
      </c>
      <c r="Q7" s="53">
        <v>24</v>
      </c>
      <c r="R7" s="54"/>
      <c r="S7" s="53"/>
      <c r="T7" s="54"/>
      <c r="U7" s="27"/>
      <c r="V7" s="28"/>
    </row>
    <row r="8" spans="1:22" s="23" customFormat="1" ht="12.75" customHeight="1">
      <c r="A8" s="156">
        <v>2</v>
      </c>
      <c r="B8" s="120">
        <v>3485547</v>
      </c>
      <c r="C8" s="157" t="s">
        <v>318</v>
      </c>
      <c r="D8" s="158" t="s">
        <v>14</v>
      </c>
      <c r="E8" s="61">
        <f t="shared" si="0"/>
        <v>529</v>
      </c>
      <c r="F8" s="63">
        <v>100</v>
      </c>
      <c r="G8" s="64">
        <v>80</v>
      </c>
      <c r="H8" s="64">
        <v>40</v>
      </c>
      <c r="I8" s="63">
        <v>29</v>
      </c>
      <c r="J8" s="63">
        <v>60</v>
      </c>
      <c r="K8" s="63"/>
      <c r="L8" s="63">
        <v>40</v>
      </c>
      <c r="M8" s="63">
        <v>80</v>
      </c>
      <c r="N8" s="63">
        <v>0</v>
      </c>
      <c r="O8" s="63"/>
      <c r="P8" s="64">
        <v>50</v>
      </c>
      <c r="Q8" s="63">
        <v>50</v>
      </c>
      <c r="R8" s="64"/>
      <c r="S8" s="63"/>
      <c r="T8" s="64"/>
      <c r="U8" s="32"/>
      <c r="V8" s="33"/>
    </row>
    <row r="9" spans="1:22" s="23" customFormat="1" ht="12.75" customHeight="1">
      <c r="A9" s="154">
        <v>3</v>
      </c>
      <c r="B9" s="120">
        <v>3205272</v>
      </c>
      <c r="C9" s="157" t="s">
        <v>319</v>
      </c>
      <c r="D9" s="158" t="s">
        <v>18</v>
      </c>
      <c r="E9" s="61">
        <f t="shared" si="0"/>
        <v>402</v>
      </c>
      <c r="F9" s="63">
        <v>80</v>
      </c>
      <c r="G9" s="64">
        <v>100</v>
      </c>
      <c r="H9" s="63">
        <v>32</v>
      </c>
      <c r="I9" s="63">
        <v>50</v>
      </c>
      <c r="J9" s="63">
        <v>100</v>
      </c>
      <c r="K9" s="63"/>
      <c r="L9" s="63"/>
      <c r="M9" s="63"/>
      <c r="N9" s="63"/>
      <c r="O9" s="63"/>
      <c r="P9" s="64">
        <v>40</v>
      </c>
      <c r="Q9" s="63"/>
      <c r="R9" s="64"/>
      <c r="S9" s="63"/>
      <c r="T9" s="64"/>
      <c r="U9" s="32"/>
      <c r="V9" s="33"/>
    </row>
    <row r="10" spans="1:22" s="23" customFormat="1" ht="12.75" customHeight="1">
      <c r="A10" s="156">
        <v>4</v>
      </c>
      <c r="B10" s="120">
        <v>3295206</v>
      </c>
      <c r="C10" s="157" t="s">
        <v>321</v>
      </c>
      <c r="D10" s="158" t="s">
        <v>16</v>
      </c>
      <c r="E10" s="61">
        <f t="shared" si="0"/>
        <v>388</v>
      </c>
      <c r="F10" s="63">
        <v>40</v>
      </c>
      <c r="G10" s="64">
        <v>60</v>
      </c>
      <c r="H10" s="63">
        <v>80</v>
      </c>
      <c r="I10" s="63"/>
      <c r="J10" s="63"/>
      <c r="K10" s="63"/>
      <c r="L10" s="63">
        <v>60</v>
      </c>
      <c r="M10" s="63">
        <v>36</v>
      </c>
      <c r="N10" s="63">
        <v>80</v>
      </c>
      <c r="O10" s="63"/>
      <c r="P10" s="64"/>
      <c r="Q10" s="63">
        <v>32</v>
      </c>
      <c r="R10" s="64"/>
      <c r="S10" s="63"/>
      <c r="T10" s="64"/>
      <c r="U10" s="32"/>
      <c r="V10" s="33"/>
    </row>
    <row r="11" spans="1:22" s="23" customFormat="1" ht="12.75" customHeight="1">
      <c r="A11" s="156">
        <v>5</v>
      </c>
      <c r="B11" s="120">
        <v>3485833</v>
      </c>
      <c r="C11" s="157" t="s">
        <v>320</v>
      </c>
      <c r="D11" s="158" t="s">
        <v>14</v>
      </c>
      <c r="E11" s="61">
        <f t="shared" si="0"/>
        <v>356</v>
      </c>
      <c r="F11" s="63"/>
      <c r="G11" s="64"/>
      <c r="H11" s="63"/>
      <c r="I11" s="63">
        <v>80</v>
      </c>
      <c r="J11" s="63">
        <v>36</v>
      </c>
      <c r="K11" s="63"/>
      <c r="L11" s="63">
        <v>80</v>
      </c>
      <c r="M11" s="63">
        <v>100</v>
      </c>
      <c r="N11" s="63">
        <v>60</v>
      </c>
      <c r="O11" s="63"/>
      <c r="P11" s="64"/>
      <c r="Q11" s="63"/>
      <c r="R11" s="64"/>
      <c r="S11" s="63"/>
      <c r="T11" s="64"/>
      <c r="U11" s="32"/>
      <c r="V11" s="33"/>
    </row>
    <row r="12" spans="1:22" s="23" customFormat="1" ht="12.75" customHeight="1">
      <c r="A12" s="154">
        <v>6</v>
      </c>
      <c r="B12" s="120">
        <v>3205384</v>
      </c>
      <c r="C12" s="157" t="s">
        <v>322</v>
      </c>
      <c r="D12" s="158" t="s">
        <v>18</v>
      </c>
      <c r="E12" s="61">
        <f t="shared" si="0"/>
        <v>305</v>
      </c>
      <c r="F12" s="63">
        <v>29</v>
      </c>
      <c r="G12" s="64">
        <v>50</v>
      </c>
      <c r="H12" s="63">
        <v>60</v>
      </c>
      <c r="I12" s="63">
        <v>40</v>
      </c>
      <c r="J12" s="63">
        <v>50</v>
      </c>
      <c r="K12" s="63"/>
      <c r="L12" s="63"/>
      <c r="M12" s="63"/>
      <c r="N12" s="63">
        <v>40</v>
      </c>
      <c r="O12" s="63"/>
      <c r="P12" s="64"/>
      <c r="Q12" s="63">
        <v>36</v>
      </c>
      <c r="R12" s="64"/>
      <c r="S12" s="63"/>
      <c r="T12" s="64"/>
      <c r="U12" s="32"/>
      <c r="V12" s="33"/>
    </row>
    <row r="13" spans="1:22" s="23" customFormat="1" ht="12.75" customHeight="1">
      <c r="A13" s="156">
        <v>7</v>
      </c>
      <c r="B13" s="32">
        <v>3205386</v>
      </c>
      <c r="C13" s="159" t="s">
        <v>325</v>
      </c>
      <c r="D13" s="57" t="s">
        <v>18</v>
      </c>
      <c r="E13" s="61">
        <f t="shared" si="0"/>
        <v>214</v>
      </c>
      <c r="F13" s="63"/>
      <c r="G13" s="64"/>
      <c r="H13" s="63"/>
      <c r="I13" s="63">
        <v>60</v>
      </c>
      <c r="J13" s="63"/>
      <c r="K13" s="63"/>
      <c r="L13" s="63">
        <v>45</v>
      </c>
      <c r="M13" s="63">
        <v>32</v>
      </c>
      <c r="N13" s="63">
        <v>45</v>
      </c>
      <c r="O13" s="63"/>
      <c r="P13" s="64">
        <v>32</v>
      </c>
      <c r="Q13" s="63"/>
      <c r="R13" s="64"/>
      <c r="S13" s="63"/>
      <c r="T13" s="64"/>
      <c r="U13" s="32"/>
      <c r="V13" s="33"/>
    </row>
    <row r="14" spans="1:22" s="23" customFormat="1" ht="12.75" customHeight="1">
      <c r="A14" s="156">
        <v>8</v>
      </c>
      <c r="B14" s="32">
        <v>3385017</v>
      </c>
      <c r="C14" s="159" t="s">
        <v>323</v>
      </c>
      <c r="D14" s="57" t="s">
        <v>26</v>
      </c>
      <c r="E14" s="61">
        <f t="shared" si="0"/>
        <v>200</v>
      </c>
      <c r="F14" s="63">
        <v>50</v>
      </c>
      <c r="G14" s="64">
        <v>0</v>
      </c>
      <c r="H14" s="63">
        <v>100</v>
      </c>
      <c r="I14" s="63"/>
      <c r="J14" s="63"/>
      <c r="K14" s="63"/>
      <c r="L14" s="63"/>
      <c r="M14" s="63"/>
      <c r="N14" s="63">
        <v>50</v>
      </c>
      <c r="O14" s="63"/>
      <c r="P14" s="64"/>
      <c r="Q14" s="63"/>
      <c r="R14" s="64"/>
      <c r="S14" s="63"/>
      <c r="T14" s="64"/>
      <c r="U14" s="32"/>
      <c r="V14" s="33"/>
    </row>
    <row r="15" spans="1:22" s="23" customFormat="1" ht="12.75" customHeight="1">
      <c r="A15" s="154">
        <v>8</v>
      </c>
      <c r="B15" s="67">
        <v>3485835</v>
      </c>
      <c r="C15" s="70" t="s">
        <v>366</v>
      </c>
      <c r="D15" s="57" t="s">
        <v>14</v>
      </c>
      <c r="E15" s="61">
        <f t="shared" si="0"/>
        <v>200</v>
      </c>
      <c r="F15" s="63"/>
      <c r="G15" s="64"/>
      <c r="H15" s="63"/>
      <c r="I15" s="63"/>
      <c r="J15" s="63"/>
      <c r="K15" s="63"/>
      <c r="L15" s="63"/>
      <c r="M15" s="63"/>
      <c r="N15" s="63"/>
      <c r="O15" s="63"/>
      <c r="P15" s="64">
        <v>100</v>
      </c>
      <c r="Q15" s="63">
        <v>100</v>
      </c>
      <c r="R15" s="64"/>
      <c r="S15" s="63"/>
      <c r="T15" s="64"/>
      <c r="U15" s="32"/>
      <c r="V15" s="33"/>
    </row>
    <row r="16" spans="1:22" s="23" customFormat="1" ht="12.75" customHeight="1">
      <c r="A16" s="156">
        <v>10</v>
      </c>
      <c r="B16" s="67">
        <v>3295182</v>
      </c>
      <c r="C16" s="70" t="s">
        <v>330</v>
      </c>
      <c r="D16" s="57" t="s">
        <v>16</v>
      </c>
      <c r="E16" s="61">
        <f t="shared" si="0"/>
        <v>195</v>
      </c>
      <c r="F16" s="63"/>
      <c r="G16" s="64"/>
      <c r="H16" s="63"/>
      <c r="I16" s="63">
        <v>36</v>
      </c>
      <c r="J16" s="63">
        <v>45</v>
      </c>
      <c r="K16" s="63"/>
      <c r="L16" s="63"/>
      <c r="M16" s="63"/>
      <c r="N16" s="63">
        <v>24</v>
      </c>
      <c r="O16" s="63"/>
      <c r="P16" s="64">
        <v>45</v>
      </c>
      <c r="Q16" s="63">
        <v>45</v>
      </c>
      <c r="R16" s="64"/>
      <c r="S16" s="63"/>
      <c r="T16" s="64"/>
      <c r="U16" s="32"/>
      <c r="V16" s="33"/>
    </row>
    <row r="17" spans="1:22" s="23" customFormat="1" ht="12.75" customHeight="1">
      <c r="A17" s="156">
        <v>11</v>
      </c>
      <c r="B17" s="67">
        <v>3485502</v>
      </c>
      <c r="C17" s="70" t="s">
        <v>338</v>
      </c>
      <c r="D17" s="57" t="s">
        <v>14</v>
      </c>
      <c r="E17" s="61">
        <f t="shared" si="0"/>
        <v>182</v>
      </c>
      <c r="F17" s="63"/>
      <c r="G17" s="64"/>
      <c r="H17" s="63"/>
      <c r="I17" s="64"/>
      <c r="J17" s="63"/>
      <c r="K17" s="63"/>
      <c r="L17" s="63"/>
      <c r="M17" s="63"/>
      <c r="N17" s="63">
        <v>22</v>
      </c>
      <c r="O17" s="63"/>
      <c r="P17" s="64">
        <v>80</v>
      </c>
      <c r="Q17" s="63">
        <v>80</v>
      </c>
      <c r="R17" s="64"/>
      <c r="S17" s="63"/>
      <c r="T17" s="64"/>
      <c r="U17" s="32"/>
      <c r="V17" s="33"/>
    </row>
    <row r="18" spans="1:22" s="23" customFormat="1" ht="12.75" customHeight="1">
      <c r="A18" s="154">
        <v>12</v>
      </c>
      <c r="B18" s="67">
        <v>3205166</v>
      </c>
      <c r="C18" s="70" t="s">
        <v>326</v>
      </c>
      <c r="D18" s="57" t="s">
        <v>18</v>
      </c>
      <c r="E18" s="61">
        <f t="shared" si="0"/>
        <v>179</v>
      </c>
      <c r="F18" s="63"/>
      <c r="G18" s="64"/>
      <c r="H18" s="63"/>
      <c r="I18" s="63">
        <v>45</v>
      </c>
      <c r="J18" s="63"/>
      <c r="K18" s="63"/>
      <c r="L18" s="63">
        <v>36</v>
      </c>
      <c r="M18" s="63">
        <v>40</v>
      </c>
      <c r="N18" s="63">
        <v>29</v>
      </c>
      <c r="O18" s="63"/>
      <c r="P18" s="64"/>
      <c r="Q18" s="63">
        <v>29</v>
      </c>
      <c r="R18" s="64"/>
      <c r="S18" s="63"/>
      <c r="T18" s="64"/>
      <c r="U18" s="32"/>
      <c r="V18" s="33"/>
    </row>
    <row r="19" spans="1:22" s="23" customFormat="1" ht="12.75" customHeight="1">
      <c r="A19" s="156">
        <v>13</v>
      </c>
      <c r="B19" s="120">
        <v>3295207</v>
      </c>
      <c r="C19" s="157" t="s">
        <v>333</v>
      </c>
      <c r="D19" s="158" t="s">
        <v>16</v>
      </c>
      <c r="E19" s="61">
        <f t="shared" si="0"/>
        <v>146</v>
      </c>
      <c r="F19" s="63"/>
      <c r="G19" s="64"/>
      <c r="H19" s="63"/>
      <c r="I19" s="63">
        <v>24</v>
      </c>
      <c r="J19" s="63">
        <v>32</v>
      </c>
      <c r="K19" s="63"/>
      <c r="L19" s="63"/>
      <c r="M19" s="63"/>
      <c r="N19" s="63">
        <v>32</v>
      </c>
      <c r="O19" s="63"/>
      <c r="P19" s="64">
        <v>36</v>
      </c>
      <c r="Q19" s="63">
        <v>22</v>
      </c>
      <c r="R19" s="64"/>
      <c r="S19" s="63"/>
      <c r="T19" s="64"/>
      <c r="U19" s="32"/>
      <c r="V19" s="33"/>
    </row>
    <row r="20" spans="1:22" s="23" customFormat="1" ht="12.75" customHeight="1">
      <c r="A20" s="156">
        <v>13</v>
      </c>
      <c r="B20" s="32">
        <v>3485836</v>
      </c>
      <c r="C20" s="70" t="s">
        <v>365</v>
      </c>
      <c r="D20" s="71" t="s">
        <v>14</v>
      </c>
      <c r="E20" s="61">
        <f t="shared" si="0"/>
        <v>146</v>
      </c>
      <c r="F20" s="64"/>
      <c r="G20" s="64"/>
      <c r="H20" s="63"/>
      <c r="I20" s="63"/>
      <c r="J20" s="63"/>
      <c r="K20" s="63"/>
      <c r="L20" s="63"/>
      <c r="M20" s="63"/>
      <c r="N20" s="63">
        <v>26</v>
      </c>
      <c r="O20" s="63"/>
      <c r="P20" s="64">
        <v>60</v>
      </c>
      <c r="Q20" s="63">
        <v>60</v>
      </c>
      <c r="R20" s="64"/>
      <c r="S20" s="63"/>
      <c r="T20" s="64"/>
      <c r="U20" s="32"/>
      <c r="V20" s="33"/>
    </row>
    <row r="21" spans="1:22" s="23" customFormat="1" ht="12.75" customHeight="1">
      <c r="A21" s="154">
        <v>15</v>
      </c>
      <c r="B21" s="82">
        <v>3205183</v>
      </c>
      <c r="C21" s="70" t="s">
        <v>324</v>
      </c>
      <c r="D21" s="57" t="s">
        <v>18</v>
      </c>
      <c r="E21" s="61">
        <f t="shared" si="0"/>
        <v>144</v>
      </c>
      <c r="F21" s="53">
        <v>36</v>
      </c>
      <c r="G21" s="54">
        <v>40</v>
      </c>
      <c r="H21" s="53">
        <v>36</v>
      </c>
      <c r="I21" s="53">
        <v>32</v>
      </c>
      <c r="J21" s="53"/>
      <c r="K21" s="63"/>
      <c r="L21" s="63"/>
      <c r="M21" s="63"/>
      <c r="N21" s="63"/>
      <c r="O21" s="63"/>
      <c r="P21" s="64"/>
      <c r="Q21" s="63"/>
      <c r="R21" s="64"/>
      <c r="S21" s="63"/>
      <c r="T21" s="64"/>
      <c r="U21" s="32"/>
      <c r="V21" s="33"/>
    </row>
    <row r="22" spans="1:22" s="23" customFormat="1" ht="12.75" customHeight="1">
      <c r="A22" s="156">
        <v>16</v>
      </c>
      <c r="B22" s="120">
        <v>3235029</v>
      </c>
      <c r="C22" s="179" t="s">
        <v>355</v>
      </c>
      <c r="D22" s="158" t="s">
        <v>34</v>
      </c>
      <c r="E22" s="61">
        <f t="shared" si="0"/>
        <v>137</v>
      </c>
      <c r="F22" s="63">
        <v>0</v>
      </c>
      <c r="G22" s="64">
        <v>36</v>
      </c>
      <c r="H22" s="63">
        <v>29</v>
      </c>
      <c r="I22" s="63"/>
      <c r="J22" s="63"/>
      <c r="K22" s="63"/>
      <c r="L22" s="63"/>
      <c r="M22" s="63"/>
      <c r="N22" s="63">
        <v>20</v>
      </c>
      <c r="O22" s="63"/>
      <c r="P22" s="64">
        <v>26</v>
      </c>
      <c r="Q22" s="63">
        <v>26</v>
      </c>
      <c r="R22" s="64"/>
      <c r="S22" s="63"/>
      <c r="T22" s="64"/>
      <c r="U22" s="32"/>
      <c r="V22" s="33"/>
    </row>
    <row r="23" spans="1:22" s="23" customFormat="1" ht="12.75" customHeight="1">
      <c r="A23" s="156">
        <v>17</v>
      </c>
      <c r="B23" s="67">
        <v>3485837</v>
      </c>
      <c r="C23" s="180" t="s">
        <v>328</v>
      </c>
      <c r="D23" s="57" t="s">
        <v>14</v>
      </c>
      <c r="E23" s="61">
        <f t="shared" si="0"/>
        <v>131</v>
      </c>
      <c r="F23" s="63"/>
      <c r="G23" s="64"/>
      <c r="H23" s="63"/>
      <c r="I23" s="63"/>
      <c r="J23" s="63"/>
      <c r="K23" s="63"/>
      <c r="L23" s="63">
        <v>50</v>
      </c>
      <c r="M23" s="63">
        <v>45</v>
      </c>
      <c r="N23" s="63">
        <v>36</v>
      </c>
      <c r="O23" s="63"/>
      <c r="P23" s="64"/>
      <c r="Q23" s="63"/>
      <c r="R23" s="64"/>
      <c r="S23" s="63"/>
      <c r="T23" s="64"/>
      <c r="U23" s="32"/>
      <c r="V23" s="33"/>
    </row>
    <row r="24" spans="1:22" s="23" customFormat="1" ht="12.75" customHeight="1">
      <c r="A24" s="154">
        <v>18</v>
      </c>
      <c r="B24" s="32">
        <v>3295187</v>
      </c>
      <c r="C24" s="180" t="s">
        <v>327</v>
      </c>
      <c r="D24" s="57" t="s">
        <v>16</v>
      </c>
      <c r="E24" s="61">
        <f t="shared" si="0"/>
        <v>103</v>
      </c>
      <c r="F24" s="63">
        <v>45</v>
      </c>
      <c r="G24" s="64">
        <v>32</v>
      </c>
      <c r="H24" s="63">
        <v>26</v>
      </c>
      <c r="I24" s="63"/>
      <c r="J24" s="63"/>
      <c r="K24" s="63"/>
      <c r="L24" s="63"/>
      <c r="M24" s="63"/>
      <c r="N24" s="63"/>
      <c r="O24" s="63"/>
      <c r="P24" s="64"/>
      <c r="Q24" s="63"/>
      <c r="R24" s="64"/>
      <c r="S24" s="63"/>
      <c r="T24" s="64"/>
      <c r="U24" s="32"/>
      <c r="V24" s="33"/>
    </row>
    <row r="25" spans="1:22" s="23" customFormat="1" ht="12.75" customHeight="1">
      <c r="A25" s="156">
        <v>19</v>
      </c>
      <c r="B25" s="32">
        <v>3525026</v>
      </c>
      <c r="C25" s="212" t="s">
        <v>360</v>
      </c>
      <c r="D25" s="57" t="s">
        <v>28</v>
      </c>
      <c r="E25" s="61">
        <f t="shared" si="0"/>
        <v>85</v>
      </c>
      <c r="F25" s="63"/>
      <c r="G25" s="64"/>
      <c r="H25" s="63"/>
      <c r="I25" s="63"/>
      <c r="J25" s="63"/>
      <c r="K25" s="63"/>
      <c r="L25" s="63"/>
      <c r="M25" s="63"/>
      <c r="N25" s="63">
        <v>16</v>
      </c>
      <c r="O25" s="63"/>
      <c r="P25" s="64">
        <v>29</v>
      </c>
      <c r="Q25" s="63">
        <v>40</v>
      </c>
      <c r="R25" s="64"/>
      <c r="S25" s="63"/>
      <c r="T25" s="64"/>
      <c r="U25" s="32"/>
      <c r="V25" s="33"/>
    </row>
    <row r="26" spans="1:22" s="23" customFormat="1" ht="12.75" customHeight="1">
      <c r="A26" s="156">
        <v>20</v>
      </c>
      <c r="B26" s="67">
        <v>3505440</v>
      </c>
      <c r="C26" s="180" t="s">
        <v>329</v>
      </c>
      <c r="D26" s="57" t="s">
        <v>22</v>
      </c>
      <c r="E26" s="61">
        <f t="shared" si="0"/>
        <v>82</v>
      </c>
      <c r="F26" s="63"/>
      <c r="G26" s="64"/>
      <c r="H26" s="63"/>
      <c r="I26" s="63"/>
      <c r="J26" s="63"/>
      <c r="K26" s="63"/>
      <c r="L26" s="63">
        <v>32</v>
      </c>
      <c r="M26" s="63">
        <v>50</v>
      </c>
      <c r="N26" s="63"/>
      <c r="O26" s="63"/>
      <c r="P26" s="64"/>
      <c r="Q26" s="63"/>
      <c r="R26" s="64"/>
      <c r="S26" s="63"/>
      <c r="T26" s="64"/>
      <c r="U26" s="32"/>
      <c r="V26" s="33"/>
    </row>
    <row r="27" spans="1:22" s="23" customFormat="1" ht="12.75" customHeight="1">
      <c r="A27" s="156">
        <v>21</v>
      </c>
      <c r="B27" s="120">
        <v>3205238</v>
      </c>
      <c r="C27" s="160" t="s">
        <v>331</v>
      </c>
      <c r="D27" s="158" t="s">
        <v>18</v>
      </c>
      <c r="E27" s="61">
        <f aca="true" t="shared" si="1" ref="E27:E45">SUM(F27:V27)</f>
        <v>62</v>
      </c>
      <c r="F27" s="63">
        <v>0</v>
      </c>
      <c r="G27" s="64"/>
      <c r="H27" s="63"/>
      <c r="I27" s="63">
        <v>22</v>
      </c>
      <c r="J27" s="63">
        <v>40</v>
      </c>
      <c r="K27" s="63"/>
      <c r="L27" s="63"/>
      <c r="M27" s="63"/>
      <c r="N27" s="63"/>
      <c r="O27" s="63"/>
      <c r="P27" s="64"/>
      <c r="Q27" s="63"/>
      <c r="R27" s="64"/>
      <c r="S27" s="63"/>
      <c r="T27" s="64"/>
      <c r="U27" s="32"/>
      <c r="V27" s="33"/>
    </row>
    <row r="28" spans="1:22" s="23" customFormat="1" ht="12.75" customHeight="1">
      <c r="A28" s="156">
        <v>22</v>
      </c>
      <c r="B28" s="120">
        <v>3565056</v>
      </c>
      <c r="C28" s="157" t="s">
        <v>332</v>
      </c>
      <c r="D28" s="158" t="s">
        <v>36</v>
      </c>
      <c r="E28" s="61">
        <f t="shared" si="1"/>
        <v>60</v>
      </c>
      <c r="F28" s="63">
        <v>60</v>
      </c>
      <c r="G28" s="64">
        <v>0</v>
      </c>
      <c r="H28" s="63"/>
      <c r="I28" s="63"/>
      <c r="J28" s="63"/>
      <c r="K28" s="63"/>
      <c r="L28" s="63"/>
      <c r="M28" s="63"/>
      <c r="N28" s="63"/>
      <c r="O28" s="63"/>
      <c r="P28" s="64"/>
      <c r="Q28" s="63"/>
      <c r="R28" s="64"/>
      <c r="S28" s="63"/>
      <c r="T28" s="64"/>
      <c r="U28" s="32"/>
      <c r="V28" s="33"/>
    </row>
    <row r="29" spans="1:22" s="23" customFormat="1" ht="13.5" customHeight="1">
      <c r="A29" s="156">
        <v>22</v>
      </c>
      <c r="B29" s="67">
        <v>3435118</v>
      </c>
      <c r="C29" s="70" t="s">
        <v>356</v>
      </c>
      <c r="D29" s="71" t="s">
        <v>189</v>
      </c>
      <c r="E29" s="61">
        <f t="shared" si="1"/>
        <v>60</v>
      </c>
      <c r="F29" s="64"/>
      <c r="G29" s="64"/>
      <c r="H29" s="63"/>
      <c r="I29" s="63"/>
      <c r="J29" s="63"/>
      <c r="K29" s="63"/>
      <c r="L29" s="63"/>
      <c r="M29" s="63"/>
      <c r="N29" s="63">
        <v>18</v>
      </c>
      <c r="O29" s="63"/>
      <c r="P29" s="64">
        <v>22</v>
      </c>
      <c r="Q29" s="63">
        <v>20</v>
      </c>
      <c r="R29" s="64"/>
      <c r="S29" s="63"/>
      <c r="T29" s="64"/>
      <c r="U29" s="32"/>
      <c r="V29" s="33"/>
    </row>
    <row r="30" spans="1:22" s="23" customFormat="1" ht="12.75" customHeight="1">
      <c r="A30" s="156">
        <v>24</v>
      </c>
      <c r="B30" s="120">
        <v>3295208</v>
      </c>
      <c r="C30" s="157" t="s">
        <v>334</v>
      </c>
      <c r="D30" s="158" t="s">
        <v>16</v>
      </c>
      <c r="E30" s="61">
        <f t="shared" si="1"/>
        <v>55</v>
      </c>
      <c r="F30" s="63">
        <v>0</v>
      </c>
      <c r="G30" s="64"/>
      <c r="H30" s="63"/>
      <c r="I30" s="63">
        <v>26</v>
      </c>
      <c r="J30" s="63">
        <v>29</v>
      </c>
      <c r="K30" s="63"/>
      <c r="L30" s="63"/>
      <c r="M30" s="63"/>
      <c r="N30" s="63"/>
      <c r="O30" s="63"/>
      <c r="P30" s="64"/>
      <c r="Q30" s="63"/>
      <c r="R30" s="64"/>
      <c r="S30" s="63"/>
      <c r="T30" s="64"/>
      <c r="U30" s="32"/>
      <c r="V30" s="33"/>
    </row>
    <row r="31" spans="1:22" s="23" customFormat="1" ht="12.75" customHeight="1">
      <c r="A31" s="156">
        <v>25</v>
      </c>
      <c r="B31" s="32">
        <v>3385016</v>
      </c>
      <c r="C31" s="159" t="s">
        <v>335</v>
      </c>
      <c r="D31" s="63" t="s">
        <v>26</v>
      </c>
      <c r="E31" s="61">
        <f t="shared" si="1"/>
        <v>45</v>
      </c>
      <c r="F31" s="63">
        <v>0</v>
      </c>
      <c r="G31" s="64"/>
      <c r="H31" s="63">
        <v>45</v>
      </c>
      <c r="I31" s="63"/>
      <c r="J31" s="63"/>
      <c r="K31" s="63"/>
      <c r="L31" s="63"/>
      <c r="M31" s="63"/>
      <c r="N31" s="63"/>
      <c r="O31" s="63"/>
      <c r="P31" s="64"/>
      <c r="Q31" s="63"/>
      <c r="R31" s="64"/>
      <c r="S31" s="63"/>
      <c r="T31" s="64"/>
      <c r="U31" s="32"/>
      <c r="V31" s="33"/>
    </row>
    <row r="32" spans="1:22" s="23" customFormat="1" ht="12.75" customHeight="1">
      <c r="A32" s="156"/>
      <c r="B32" s="120">
        <v>3235037</v>
      </c>
      <c r="C32" s="159" t="s">
        <v>357</v>
      </c>
      <c r="D32" s="158" t="s">
        <v>34</v>
      </c>
      <c r="E32" s="61">
        <f t="shared" si="1"/>
        <v>0</v>
      </c>
      <c r="F32" s="63"/>
      <c r="G32" s="64"/>
      <c r="H32" s="63"/>
      <c r="I32" s="63"/>
      <c r="J32" s="63"/>
      <c r="K32" s="63"/>
      <c r="L32" s="63"/>
      <c r="M32" s="63"/>
      <c r="N32" s="63"/>
      <c r="O32" s="63"/>
      <c r="P32" s="64"/>
      <c r="Q32" s="63"/>
      <c r="R32" s="64"/>
      <c r="S32" s="63"/>
      <c r="T32" s="64"/>
      <c r="U32" s="32"/>
      <c r="V32" s="33"/>
    </row>
    <row r="33" spans="1:22" s="23" customFormat="1" ht="12.75" customHeight="1">
      <c r="A33" s="156"/>
      <c r="B33" s="67">
        <v>3675026</v>
      </c>
      <c r="C33" s="70" t="s">
        <v>384</v>
      </c>
      <c r="D33" s="57" t="s">
        <v>383</v>
      </c>
      <c r="E33" s="61">
        <f t="shared" si="1"/>
        <v>0</v>
      </c>
      <c r="F33" s="63"/>
      <c r="G33" s="64"/>
      <c r="H33" s="63"/>
      <c r="I33" s="63"/>
      <c r="J33" s="63"/>
      <c r="K33" s="63"/>
      <c r="L33" s="63"/>
      <c r="M33" s="63"/>
      <c r="N33" s="63"/>
      <c r="O33" s="63"/>
      <c r="P33" s="64"/>
      <c r="Q33" s="63"/>
      <c r="R33" s="64"/>
      <c r="S33" s="63"/>
      <c r="T33" s="64"/>
      <c r="U33" s="32"/>
      <c r="V33" s="33"/>
    </row>
    <row r="34" spans="1:22" s="23" customFormat="1" ht="12.75" customHeight="1">
      <c r="A34" s="156"/>
      <c r="B34" s="120">
        <v>3235040</v>
      </c>
      <c r="C34" s="161" t="s">
        <v>336</v>
      </c>
      <c r="D34" s="158" t="s">
        <v>34</v>
      </c>
      <c r="E34" s="61">
        <f t="shared" si="1"/>
        <v>0</v>
      </c>
      <c r="F34" s="63"/>
      <c r="G34" s="64"/>
      <c r="H34" s="63"/>
      <c r="I34" s="63"/>
      <c r="J34" s="63"/>
      <c r="K34" s="63"/>
      <c r="L34" s="63"/>
      <c r="M34" s="63"/>
      <c r="N34" s="63"/>
      <c r="O34" s="63"/>
      <c r="P34" s="64"/>
      <c r="Q34" s="63"/>
      <c r="R34" s="64"/>
      <c r="S34" s="63"/>
      <c r="T34" s="64"/>
      <c r="U34" s="32"/>
      <c r="V34" s="33"/>
    </row>
    <row r="35" spans="1:22" s="23" customFormat="1" ht="12.75" customHeight="1">
      <c r="A35" s="156"/>
      <c r="B35" s="120">
        <v>3755000</v>
      </c>
      <c r="C35" s="157" t="s">
        <v>337</v>
      </c>
      <c r="D35" s="158" t="s">
        <v>247</v>
      </c>
      <c r="E35" s="61">
        <f t="shared" si="1"/>
        <v>0</v>
      </c>
      <c r="F35" s="63"/>
      <c r="G35" s="64"/>
      <c r="H35" s="63"/>
      <c r="I35" s="63"/>
      <c r="J35" s="63"/>
      <c r="K35" s="63"/>
      <c r="L35" s="63"/>
      <c r="M35" s="63"/>
      <c r="N35" s="63"/>
      <c r="O35" s="63"/>
      <c r="P35" s="64"/>
      <c r="Q35" s="63"/>
      <c r="R35" s="64"/>
      <c r="S35" s="63"/>
      <c r="T35" s="64"/>
      <c r="U35" s="32"/>
      <c r="V35" s="33"/>
    </row>
    <row r="36" spans="1:22" s="23" customFormat="1" ht="12.75" customHeight="1">
      <c r="A36" s="156"/>
      <c r="B36" s="120">
        <v>3235038</v>
      </c>
      <c r="C36" s="157" t="s">
        <v>339</v>
      </c>
      <c r="D36" s="158" t="s">
        <v>34</v>
      </c>
      <c r="E36" s="61">
        <f t="shared" si="1"/>
        <v>0</v>
      </c>
      <c r="F36" s="63"/>
      <c r="G36" s="64"/>
      <c r="H36" s="63"/>
      <c r="I36" s="63"/>
      <c r="J36" s="63"/>
      <c r="K36" s="63"/>
      <c r="L36" s="63"/>
      <c r="M36" s="63"/>
      <c r="N36" s="63"/>
      <c r="O36" s="63"/>
      <c r="P36" s="64"/>
      <c r="Q36" s="63"/>
      <c r="R36" s="64"/>
      <c r="S36" s="63"/>
      <c r="T36" s="64"/>
      <c r="U36" s="32"/>
      <c r="V36" s="33"/>
    </row>
    <row r="37" spans="1:22" s="23" customFormat="1" ht="12.75" customHeight="1">
      <c r="A37" s="156"/>
      <c r="B37" s="67">
        <v>3425373</v>
      </c>
      <c r="C37" s="70" t="s">
        <v>376</v>
      </c>
      <c r="D37" s="57" t="s">
        <v>20</v>
      </c>
      <c r="E37" s="61">
        <f t="shared" si="1"/>
        <v>0</v>
      </c>
      <c r="F37" s="63"/>
      <c r="G37" s="64"/>
      <c r="H37" s="63"/>
      <c r="I37" s="63"/>
      <c r="J37" s="63"/>
      <c r="K37" s="63"/>
      <c r="L37" s="63"/>
      <c r="M37" s="63"/>
      <c r="N37" s="63"/>
      <c r="O37" s="63"/>
      <c r="P37" s="64">
        <v>0</v>
      </c>
      <c r="Q37" s="63">
        <v>0</v>
      </c>
      <c r="R37" s="64"/>
      <c r="S37" s="63"/>
      <c r="T37" s="64"/>
      <c r="U37" s="32"/>
      <c r="V37" s="33"/>
    </row>
    <row r="38" spans="1:22" s="23" customFormat="1" ht="12.75" customHeight="1">
      <c r="A38" s="156"/>
      <c r="B38" s="120">
        <v>3235039</v>
      </c>
      <c r="C38" s="161" t="s">
        <v>340</v>
      </c>
      <c r="D38" s="158" t="s">
        <v>34</v>
      </c>
      <c r="E38" s="61">
        <f t="shared" si="1"/>
        <v>0</v>
      </c>
      <c r="F38" s="63"/>
      <c r="G38" s="64"/>
      <c r="H38" s="63"/>
      <c r="I38" s="63"/>
      <c r="J38" s="63"/>
      <c r="K38" s="63"/>
      <c r="L38" s="63"/>
      <c r="M38" s="63"/>
      <c r="N38" s="63"/>
      <c r="O38" s="63"/>
      <c r="P38" s="64"/>
      <c r="Q38" s="63"/>
      <c r="R38" s="64"/>
      <c r="S38" s="63"/>
      <c r="T38" s="64"/>
      <c r="U38" s="32"/>
      <c r="V38" s="33"/>
    </row>
    <row r="39" spans="1:22" s="23" customFormat="1" ht="12.75" customHeight="1">
      <c r="A39" s="156"/>
      <c r="B39" s="120">
        <v>3235030</v>
      </c>
      <c r="C39" s="157" t="s">
        <v>341</v>
      </c>
      <c r="D39" s="158" t="s">
        <v>34</v>
      </c>
      <c r="E39" s="61">
        <f t="shared" si="1"/>
        <v>0</v>
      </c>
      <c r="F39" s="63"/>
      <c r="G39" s="64"/>
      <c r="H39" s="63"/>
      <c r="I39" s="63"/>
      <c r="J39" s="63"/>
      <c r="K39" s="63"/>
      <c r="L39" s="63"/>
      <c r="M39" s="63"/>
      <c r="N39" s="63"/>
      <c r="O39" s="63"/>
      <c r="P39" s="64"/>
      <c r="Q39" s="63"/>
      <c r="R39" s="64"/>
      <c r="S39" s="63"/>
      <c r="T39" s="64"/>
      <c r="U39" s="32"/>
      <c r="V39" s="33"/>
    </row>
    <row r="40" spans="1:22" s="23" customFormat="1" ht="12.75" customHeight="1">
      <c r="A40" s="156"/>
      <c r="B40" s="32">
        <v>3485670</v>
      </c>
      <c r="C40" s="56" t="s">
        <v>342</v>
      </c>
      <c r="D40" s="57" t="s">
        <v>14</v>
      </c>
      <c r="E40" s="61">
        <f t="shared" si="1"/>
        <v>0</v>
      </c>
      <c r="F40" s="63"/>
      <c r="G40" s="64"/>
      <c r="H40" s="63"/>
      <c r="I40" s="63"/>
      <c r="J40" s="63"/>
      <c r="K40" s="63"/>
      <c r="L40" s="63"/>
      <c r="M40" s="63"/>
      <c r="N40" s="63"/>
      <c r="O40" s="63"/>
      <c r="P40" s="64"/>
      <c r="Q40" s="63"/>
      <c r="R40" s="64"/>
      <c r="S40" s="63"/>
      <c r="T40" s="64"/>
      <c r="U40" s="32"/>
      <c r="V40" s="33"/>
    </row>
    <row r="41" spans="1:22" s="23" customFormat="1" ht="12.75" customHeight="1">
      <c r="A41" s="156"/>
      <c r="B41" s="162">
        <v>3235024</v>
      </c>
      <c r="C41" s="157" t="s">
        <v>343</v>
      </c>
      <c r="D41" s="158" t="s">
        <v>34</v>
      </c>
      <c r="E41" s="61">
        <f t="shared" si="1"/>
        <v>0</v>
      </c>
      <c r="F41" s="63"/>
      <c r="G41" s="64"/>
      <c r="H41" s="64"/>
      <c r="I41" s="63"/>
      <c r="J41" s="63"/>
      <c r="K41" s="63"/>
      <c r="L41" s="63"/>
      <c r="M41" s="63"/>
      <c r="N41" s="63"/>
      <c r="O41" s="63"/>
      <c r="P41" s="64"/>
      <c r="Q41" s="63"/>
      <c r="R41" s="64"/>
      <c r="S41" s="63"/>
      <c r="T41" s="64"/>
      <c r="U41" s="32"/>
      <c r="V41" s="33"/>
    </row>
    <row r="42" spans="1:22" s="23" customFormat="1" ht="12.75" customHeight="1">
      <c r="A42" s="156"/>
      <c r="B42" s="120">
        <v>3235041</v>
      </c>
      <c r="C42" s="161" t="s">
        <v>344</v>
      </c>
      <c r="D42" s="158" t="s">
        <v>34</v>
      </c>
      <c r="E42" s="61">
        <f t="shared" si="1"/>
        <v>0</v>
      </c>
      <c r="F42" s="63"/>
      <c r="G42" s="64"/>
      <c r="H42" s="63"/>
      <c r="I42" s="63"/>
      <c r="J42" s="63"/>
      <c r="K42" s="63"/>
      <c r="L42" s="63"/>
      <c r="M42" s="63"/>
      <c r="N42" s="63"/>
      <c r="O42" s="63"/>
      <c r="P42" s="64"/>
      <c r="Q42" s="63"/>
      <c r="R42" s="64"/>
      <c r="S42" s="63"/>
      <c r="T42" s="64"/>
      <c r="U42" s="32"/>
      <c r="V42" s="33"/>
    </row>
    <row r="43" spans="1:22" s="23" customFormat="1" ht="12.75" customHeight="1">
      <c r="A43" s="156"/>
      <c r="B43" s="32">
        <v>3295188</v>
      </c>
      <c r="C43" s="159" t="s">
        <v>345</v>
      </c>
      <c r="D43" s="63" t="s">
        <v>16</v>
      </c>
      <c r="E43" s="61">
        <f t="shared" si="1"/>
        <v>0</v>
      </c>
      <c r="F43" s="63"/>
      <c r="G43" s="64"/>
      <c r="H43" s="63"/>
      <c r="I43" s="63"/>
      <c r="J43" s="63"/>
      <c r="K43" s="63"/>
      <c r="L43" s="63"/>
      <c r="M43" s="63"/>
      <c r="N43" s="63"/>
      <c r="O43" s="63"/>
      <c r="P43" s="64"/>
      <c r="Q43" s="63"/>
      <c r="R43" s="64"/>
      <c r="S43" s="63"/>
      <c r="T43" s="64"/>
      <c r="U43" s="32"/>
      <c r="V43" s="33"/>
    </row>
    <row r="44" spans="1:22" s="23" customFormat="1" ht="12.75" customHeight="1">
      <c r="A44" s="156"/>
      <c r="B44" s="32">
        <v>3385010</v>
      </c>
      <c r="C44" s="159" t="s">
        <v>346</v>
      </c>
      <c r="D44" s="57" t="s">
        <v>26</v>
      </c>
      <c r="E44" s="61">
        <f t="shared" si="1"/>
        <v>0</v>
      </c>
      <c r="F44" s="63"/>
      <c r="G44" s="64"/>
      <c r="H44" s="63"/>
      <c r="I44" s="63"/>
      <c r="J44" s="63"/>
      <c r="K44" s="63"/>
      <c r="L44" s="63"/>
      <c r="M44" s="63"/>
      <c r="N44" s="63"/>
      <c r="O44" s="63"/>
      <c r="P44" s="64"/>
      <c r="Q44" s="63"/>
      <c r="R44" s="64"/>
      <c r="S44" s="63"/>
      <c r="T44" s="64"/>
      <c r="U44" s="32"/>
      <c r="V44" s="33"/>
    </row>
    <row r="45" spans="1:22" s="23" customFormat="1" ht="12.75" customHeight="1">
      <c r="A45" s="156"/>
      <c r="B45" s="120">
        <v>3235042</v>
      </c>
      <c r="C45" s="157" t="s">
        <v>347</v>
      </c>
      <c r="D45" s="158" t="s">
        <v>34</v>
      </c>
      <c r="E45" s="61">
        <f t="shared" si="1"/>
        <v>0</v>
      </c>
      <c r="F45" s="63"/>
      <c r="G45" s="64"/>
      <c r="H45" s="63"/>
      <c r="I45" s="63"/>
      <c r="J45" s="63"/>
      <c r="K45" s="63"/>
      <c r="L45" s="63"/>
      <c r="M45" s="63"/>
      <c r="N45" s="63"/>
      <c r="O45" s="63"/>
      <c r="P45" s="64"/>
      <c r="Q45" s="63"/>
      <c r="R45" s="64"/>
      <c r="S45" s="63"/>
      <c r="T45" s="64"/>
      <c r="U45" s="32"/>
      <c r="V45" s="33"/>
    </row>
    <row r="46" spans="1:18" s="23" customFormat="1" ht="0.75" customHeight="1">
      <c r="A46" s="163"/>
      <c r="B46" s="164"/>
      <c r="C46" s="143"/>
      <c r="D46" s="165"/>
      <c r="E46" s="24">
        <f>SUM(F46:R46)</f>
        <v>0</v>
      </c>
      <c r="F46" s="27"/>
      <c r="G46" s="28"/>
      <c r="H46" s="27"/>
      <c r="I46" s="27"/>
      <c r="J46" s="27"/>
      <c r="K46" s="27"/>
      <c r="L46" s="27"/>
      <c r="M46" s="27"/>
      <c r="N46" s="27"/>
      <c r="O46" s="27"/>
      <c r="P46" s="28"/>
      <c r="Q46" s="27"/>
      <c r="R46" s="28"/>
    </row>
    <row r="47" spans="1:18" s="23" customFormat="1" ht="12.75" customHeight="1" hidden="1">
      <c r="A47" s="166"/>
      <c r="B47" s="32"/>
      <c r="C47" s="144"/>
      <c r="D47" s="167"/>
      <c r="E47" s="29">
        <f>SUM(F47:R47)</f>
        <v>0</v>
      </c>
      <c r="F47" s="32"/>
      <c r="G47" s="33"/>
      <c r="H47" s="32"/>
      <c r="I47" s="32"/>
      <c r="J47" s="32"/>
      <c r="K47" s="32"/>
      <c r="L47" s="32"/>
      <c r="M47" s="32"/>
      <c r="N47" s="32"/>
      <c r="O47" s="32"/>
      <c r="P47" s="33"/>
      <c r="Q47" s="32"/>
      <c r="R47" s="33"/>
    </row>
    <row r="48" spans="1:18" s="23" customFormat="1" ht="12.75" customHeight="1" hidden="1">
      <c r="A48" s="166"/>
      <c r="B48" s="32"/>
      <c r="C48" s="144"/>
      <c r="D48" s="167"/>
      <c r="E48" s="29">
        <f>SUM(F48:R48)</f>
        <v>0</v>
      </c>
      <c r="F48" s="32"/>
      <c r="G48" s="33"/>
      <c r="H48" s="32"/>
      <c r="I48" s="32"/>
      <c r="J48" s="32"/>
      <c r="K48" s="32"/>
      <c r="L48" s="32"/>
      <c r="M48" s="32"/>
      <c r="N48" s="32"/>
      <c r="O48" s="32"/>
      <c r="P48" s="33"/>
      <c r="Q48" s="32"/>
      <c r="R48" s="33"/>
    </row>
    <row r="49" spans="1:22" ht="13.5" customHeight="1">
      <c r="A49" s="168"/>
      <c r="B49" s="168"/>
      <c r="C49" s="6"/>
      <c r="D49" s="6"/>
      <c r="E49" s="6"/>
      <c r="F49" s="6"/>
      <c r="G49" s="7"/>
      <c r="H49" s="6"/>
      <c r="I49" s="6"/>
      <c r="J49" s="6"/>
      <c r="K49" s="204" t="s">
        <v>50</v>
      </c>
      <c r="L49" s="204"/>
      <c r="M49" s="204"/>
      <c r="N49" s="204"/>
      <c r="O49" s="204"/>
      <c r="P49" s="204"/>
      <c r="Q49" s="204"/>
      <c r="R49" s="204"/>
      <c r="S49" s="35"/>
      <c r="T49" s="35"/>
      <c r="U49" s="35"/>
      <c r="V49" s="35"/>
    </row>
  </sheetData>
  <mergeCells count="12">
    <mergeCell ref="K49:R49"/>
    <mergeCell ref="C4:D4"/>
    <mergeCell ref="E4:J4"/>
    <mergeCell ref="K4:S4"/>
    <mergeCell ref="C5:D5"/>
    <mergeCell ref="E5:J5"/>
    <mergeCell ref="K5:S5"/>
    <mergeCell ref="B1:E1"/>
    <mergeCell ref="H1:R1"/>
    <mergeCell ref="A2:R2"/>
    <mergeCell ref="C3:D3"/>
    <mergeCell ref="E3:L3"/>
  </mergeCells>
  <hyperlinks>
    <hyperlink ref="C34" r:id="rId1" display="KIOURKENIDOU Christina "/>
    <hyperlink ref="C38" r:id="rId2" display="PISTOPOULOU Viktoria "/>
    <hyperlink ref="C42" r:id="rId3" display="TSIGGELIDOU Maria "/>
  </hyperlinks>
  <printOptions/>
  <pageMargins left="0.4097222222222222" right="0.2701388888888889" top="0.3402777777777778" bottom="0.4" header="0.5118055555555555" footer="0.2902777777777778"/>
  <pageSetup horizontalDpi="300" verticalDpi="300" orientation="landscape" paperSize="9" scale="80"/>
  <headerFooter alignWithMargins="0">
    <oddFooter>&amp;RPage &amp;P</oddFooter>
  </headerFooter>
  <colBreaks count="1" manualBreakCount="1">
    <brk id="24" max="65535" man="1"/>
  </colBreaks>
  <drawing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7"/>
  <sheetViews>
    <sheetView showGridLines="0" workbookViewId="0" topLeftCell="A18">
      <selection activeCell="C5" sqref="C5"/>
    </sheetView>
  </sheetViews>
  <sheetFormatPr defaultColWidth="9.140625" defaultRowHeight="12.75" customHeight="1"/>
  <cols>
    <col min="1" max="1" width="10.421875" style="1" customWidth="1"/>
    <col min="2" max="2" width="9.28125" style="1" customWidth="1"/>
    <col min="3" max="3" width="21.8515625" style="2" customWidth="1"/>
    <col min="4" max="4" width="15.8515625" style="2" customWidth="1"/>
    <col min="5" max="5" width="11.00390625" style="2" customWidth="1"/>
    <col min="6" max="6" width="10.57421875" style="2" customWidth="1"/>
    <col min="7" max="7" width="13.140625" style="2" customWidth="1"/>
    <col min="8" max="8" width="5.57421875" style="2" customWidth="1"/>
    <col min="9" max="9" width="5.00390625" style="2" customWidth="1"/>
    <col min="10" max="10" width="5.8515625" style="2" customWidth="1"/>
    <col min="11" max="11" width="5.140625" style="2" customWidth="1"/>
    <col min="12" max="12" width="5.28125" style="2" customWidth="1"/>
    <col min="13" max="13" width="4.57421875" style="2" customWidth="1"/>
    <col min="14" max="14" width="4.8515625" style="2" customWidth="1"/>
    <col min="15" max="15" width="5.140625" style="2" customWidth="1"/>
    <col min="16" max="16" width="5.00390625" style="2" customWidth="1"/>
    <col min="17" max="17" width="5.28125" style="2" customWidth="1"/>
    <col min="18" max="16384" width="11.00390625" style="2" customWidth="1"/>
  </cols>
  <sheetData>
    <row r="1" spans="1:17" ht="48.75" customHeight="1">
      <c r="A1" s="5"/>
      <c r="B1" s="205" t="s">
        <v>348</v>
      </c>
      <c r="C1" s="205"/>
      <c r="D1" s="205"/>
      <c r="E1" s="6"/>
      <c r="F1" s="6"/>
      <c r="G1" s="6"/>
      <c r="H1" s="6"/>
      <c r="I1" s="6"/>
      <c r="J1" s="206" t="s">
        <v>1</v>
      </c>
      <c r="K1" s="206"/>
      <c r="L1" s="206"/>
      <c r="M1" s="206"/>
      <c r="N1" s="206"/>
      <c r="O1" s="206"/>
      <c r="P1" s="206"/>
      <c r="Q1" s="206"/>
    </row>
    <row r="2" spans="1:17" ht="12.75" customHeight="1">
      <c r="A2" s="8"/>
      <c r="B2" s="8"/>
      <c r="C2" s="169" t="s">
        <v>349</v>
      </c>
      <c r="D2" s="169"/>
      <c r="E2" s="169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</row>
    <row r="3" spans="1:10" ht="15" customHeight="1">
      <c r="A3" s="9"/>
      <c r="B3" s="170">
        <v>2008</v>
      </c>
      <c r="C3" s="196"/>
      <c r="D3" s="196"/>
      <c r="E3" s="207" t="s">
        <v>350</v>
      </c>
      <c r="F3" s="207"/>
      <c r="G3" s="207"/>
      <c r="H3" s="207"/>
      <c r="I3" s="207"/>
      <c r="J3" s="207"/>
    </row>
    <row r="4" spans="1:17" ht="10.5" customHeight="1">
      <c r="A4" s="13"/>
      <c r="B4" s="14"/>
      <c r="C4" s="208"/>
      <c r="D4" s="208"/>
      <c r="E4" s="208" t="s">
        <v>6</v>
      </c>
      <c r="F4" s="208"/>
      <c r="G4" s="208"/>
      <c r="H4" s="208"/>
      <c r="I4" s="208"/>
      <c r="J4" s="208"/>
      <c r="K4" s="208" t="s">
        <v>7</v>
      </c>
      <c r="L4" s="208"/>
      <c r="M4" s="208"/>
      <c r="N4" s="208"/>
      <c r="O4" s="208"/>
      <c r="P4" s="208"/>
      <c r="Q4" s="208"/>
    </row>
    <row r="5" spans="1:17" ht="77.25" customHeight="1">
      <c r="A5" s="11"/>
      <c r="B5" s="11"/>
      <c r="C5" s="209"/>
      <c r="D5" s="209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</row>
    <row r="6" spans="1:17" ht="12.75" customHeight="1">
      <c r="A6" s="48" t="s">
        <v>10</v>
      </c>
      <c r="B6" s="48" t="s">
        <v>11</v>
      </c>
      <c r="C6" s="48" t="s">
        <v>56</v>
      </c>
      <c r="D6" s="48" t="s">
        <v>351</v>
      </c>
      <c r="E6" s="48" t="s">
        <v>13</v>
      </c>
      <c r="F6" s="47" t="s">
        <v>352</v>
      </c>
      <c r="G6" s="47" t="s">
        <v>353</v>
      </c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2.75" customHeight="1">
      <c r="A7" s="58">
        <v>1</v>
      </c>
      <c r="B7" s="58"/>
      <c r="C7" s="171"/>
      <c r="D7" s="172"/>
      <c r="E7" s="58"/>
      <c r="F7" s="57">
        <v>100</v>
      </c>
      <c r="G7" s="57">
        <v>200</v>
      </c>
      <c r="H7" s="72"/>
      <c r="I7" s="72"/>
      <c r="J7" s="72"/>
      <c r="K7" s="72"/>
      <c r="L7" s="72"/>
      <c r="M7" s="72"/>
      <c r="N7" s="72"/>
      <c r="O7" s="72"/>
      <c r="P7" s="72"/>
      <c r="Q7" s="72"/>
    </row>
    <row r="8" spans="1:17" ht="12.75" customHeight="1">
      <c r="A8" s="58">
        <v>2</v>
      </c>
      <c r="B8" s="58"/>
      <c r="C8" s="173"/>
      <c r="D8" s="174"/>
      <c r="E8" s="58"/>
      <c r="F8" s="57">
        <v>80</v>
      </c>
      <c r="G8" s="57">
        <v>160</v>
      </c>
      <c r="H8" s="72"/>
      <c r="I8" s="72"/>
      <c r="J8" s="72"/>
      <c r="K8" s="72"/>
      <c r="L8" s="72"/>
      <c r="M8" s="72"/>
      <c r="N8" s="72"/>
      <c r="O8" s="72"/>
      <c r="P8" s="72"/>
      <c r="Q8" s="72"/>
    </row>
    <row r="9" spans="1:17" ht="12.75" customHeight="1">
      <c r="A9" s="58">
        <v>3</v>
      </c>
      <c r="B9" s="58"/>
      <c r="C9" s="171"/>
      <c r="D9" s="172"/>
      <c r="E9" s="58"/>
      <c r="F9" s="57">
        <v>60</v>
      </c>
      <c r="G9" s="57">
        <v>120</v>
      </c>
      <c r="H9" s="72"/>
      <c r="I9" s="72"/>
      <c r="J9" s="72"/>
      <c r="K9" s="72"/>
      <c r="L9" s="72"/>
      <c r="M9" s="72"/>
      <c r="N9" s="72"/>
      <c r="O9" s="72"/>
      <c r="P9" s="72"/>
      <c r="Q9" s="72"/>
    </row>
    <row r="10" spans="1:17" ht="12.75" customHeight="1">
      <c r="A10" s="58">
        <v>4</v>
      </c>
      <c r="B10" s="58"/>
      <c r="C10" s="171"/>
      <c r="D10" s="172"/>
      <c r="E10" s="58"/>
      <c r="F10" s="57">
        <v>50</v>
      </c>
      <c r="G10" s="57">
        <v>100</v>
      </c>
      <c r="H10" s="72"/>
      <c r="I10" s="72"/>
      <c r="J10" s="72"/>
      <c r="K10" s="72"/>
      <c r="L10" s="72"/>
      <c r="M10" s="72"/>
      <c r="N10" s="72"/>
      <c r="O10" s="72"/>
      <c r="P10" s="72"/>
      <c r="Q10" s="72"/>
    </row>
    <row r="11" spans="1:17" ht="12.75" customHeight="1">
      <c r="A11" s="58">
        <v>5</v>
      </c>
      <c r="B11" s="58"/>
      <c r="C11" s="173"/>
      <c r="D11" s="174"/>
      <c r="E11" s="58"/>
      <c r="F11" s="57">
        <v>45</v>
      </c>
      <c r="G11" s="57">
        <v>90</v>
      </c>
      <c r="H11" s="72"/>
      <c r="I11" s="72"/>
      <c r="J11" s="72"/>
      <c r="K11" s="72"/>
      <c r="L11" s="72"/>
      <c r="M11" s="72"/>
      <c r="N11" s="72"/>
      <c r="O11" s="72"/>
      <c r="P11" s="72"/>
      <c r="Q11" s="72"/>
    </row>
    <row r="12" spans="1:17" ht="12.75" customHeight="1">
      <c r="A12" s="58">
        <v>6</v>
      </c>
      <c r="B12" s="58"/>
      <c r="C12" s="171"/>
      <c r="D12" s="172"/>
      <c r="E12" s="58"/>
      <c r="F12" s="57">
        <v>40</v>
      </c>
      <c r="G12" s="57">
        <v>80</v>
      </c>
      <c r="H12" s="72"/>
      <c r="I12" s="72"/>
      <c r="J12" s="72"/>
      <c r="K12" s="72"/>
      <c r="L12" s="72"/>
      <c r="M12" s="72"/>
      <c r="N12" s="72"/>
      <c r="O12" s="72"/>
      <c r="P12" s="72"/>
      <c r="Q12" s="72"/>
    </row>
    <row r="13" spans="1:17" ht="12.75" customHeight="1">
      <c r="A13" s="58">
        <v>7</v>
      </c>
      <c r="B13" s="58"/>
      <c r="C13" s="171"/>
      <c r="D13" s="172"/>
      <c r="E13" s="58"/>
      <c r="F13" s="57">
        <v>36</v>
      </c>
      <c r="G13" s="57">
        <v>72</v>
      </c>
      <c r="H13" s="72"/>
      <c r="I13" s="72"/>
      <c r="J13" s="72"/>
      <c r="K13" s="72"/>
      <c r="L13" s="72"/>
      <c r="M13" s="72"/>
      <c r="N13" s="72"/>
      <c r="O13" s="72"/>
      <c r="P13" s="72"/>
      <c r="Q13" s="72"/>
    </row>
    <row r="14" spans="1:17" ht="12.75" customHeight="1">
      <c r="A14" s="58">
        <v>8</v>
      </c>
      <c r="B14" s="58"/>
      <c r="C14" s="173"/>
      <c r="D14" s="174"/>
      <c r="E14" s="58"/>
      <c r="F14" s="57">
        <v>32</v>
      </c>
      <c r="G14" s="57">
        <v>64</v>
      </c>
      <c r="H14" s="72"/>
      <c r="I14" s="72"/>
      <c r="J14" s="72"/>
      <c r="K14" s="72"/>
      <c r="L14" s="72"/>
      <c r="M14" s="72"/>
      <c r="N14" s="72"/>
      <c r="O14" s="72"/>
      <c r="P14" s="72"/>
      <c r="Q14" s="72"/>
    </row>
    <row r="15" spans="1:17" ht="12.75" customHeight="1">
      <c r="A15" s="58">
        <v>9</v>
      </c>
      <c r="B15" s="58"/>
      <c r="C15" s="171"/>
      <c r="D15" s="172"/>
      <c r="E15" s="58"/>
      <c r="F15" s="57">
        <v>29</v>
      </c>
      <c r="G15" s="57">
        <v>58</v>
      </c>
      <c r="H15" s="72"/>
      <c r="I15" s="72"/>
      <c r="J15" s="72"/>
      <c r="K15" s="72"/>
      <c r="L15" s="72"/>
      <c r="M15" s="72"/>
      <c r="N15" s="72"/>
      <c r="O15" s="72"/>
      <c r="P15" s="72"/>
      <c r="Q15" s="72"/>
    </row>
    <row r="16" spans="1:17" ht="12.75" customHeight="1">
      <c r="A16" s="58">
        <v>10</v>
      </c>
      <c r="B16" s="58"/>
      <c r="C16" s="171"/>
      <c r="D16" s="172"/>
      <c r="E16" s="58"/>
      <c r="F16" s="57">
        <v>26</v>
      </c>
      <c r="G16" s="57">
        <v>52</v>
      </c>
      <c r="H16" s="72"/>
      <c r="I16" s="72"/>
      <c r="J16" s="72"/>
      <c r="K16" s="72"/>
      <c r="L16" s="72"/>
      <c r="M16" s="72"/>
      <c r="N16" s="72"/>
      <c r="O16" s="72"/>
      <c r="P16" s="72"/>
      <c r="Q16" s="72"/>
    </row>
    <row r="17" spans="1:17" ht="12.75" customHeight="1">
      <c r="A17" s="58">
        <v>11</v>
      </c>
      <c r="B17" s="58"/>
      <c r="C17" s="173"/>
      <c r="D17" s="174"/>
      <c r="E17" s="58"/>
      <c r="F17" s="57">
        <v>24</v>
      </c>
      <c r="G17" s="57">
        <v>48</v>
      </c>
      <c r="H17" s="72"/>
      <c r="I17" s="72"/>
      <c r="J17" s="72"/>
      <c r="K17" s="72"/>
      <c r="L17" s="72"/>
      <c r="M17" s="72"/>
      <c r="N17" s="72"/>
      <c r="O17" s="72"/>
      <c r="P17" s="72"/>
      <c r="Q17" s="72"/>
    </row>
    <row r="18" spans="1:17" ht="12.75" customHeight="1">
      <c r="A18" s="58">
        <v>12</v>
      </c>
      <c r="B18" s="58"/>
      <c r="C18" s="171"/>
      <c r="D18" s="172"/>
      <c r="E18" s="58"/>
      <c r="F18" s="57">
        <v>22</v>
      </c>
      <c r="G18" s="57">
        <v>44</v>
      </c>
      <c r="H18" s="72"/>
      <c r="I18" s="72"/>
      <c r="J18" s="72"/>
      <c r="K18" s="72"/>
      <c r="L18" s="72"/>
      <c r="M18" s="72"/>
      <c r="N18" s="72"/>
      <c r="O18" s="72"/>
      <c r="P18" s="72"/>
      <c r="Q18" s="72"/>
    </row>
    <row r="19" spans="1:17" ht="12.75" customHeight="1">
      <c r="A19" s="58">
        <v>13</v>
      </c>
      <c r="B19" s="58"/>
      <c r="C19" s="171"/>
      <c r="D19" s="172"/>
      <c r="E19" s="58"/>
      <c r="F19" s="57">
        <v>20</v>
      </c>
      <c r="G19" s="57">
        <v>40</v>
      </c>
      <c r="H19" s="72"/>
      <c r="I19" s="72"/>
      <c r="J19" s="72"/>
      <c r="K19" s="72"/>
      <c r="L19" s="72"/>
      <c r="M19" s="72"/>
      <c r="N19" s="72"/>
      <c r="O19" s="72"/>
      <c r="P19" s="72"/>
      <c r="Q19" s="72"/>
    </row>
    <row r="20" spans="1:17" ht="12.75" customHeight="1">
      <c r="A20" s="58">
        <v>14</v>
      </c>
      <c r="B20" s="58"/>
      <c r="C20" s="173"/>
      <c r="D20" s="174"/>
      <c r="E20" s="58"/>
      <c r="F20" s="57">
        <v>18</v>
      </c>
      <c r="G20" s="57">
        <v>36</v>
      </c>
      <c r="H20" s="72"/>
      <c r="I20" s="72"/>
      <c r="J20" s="72"/>
      <c r="K20" s="72"/>
      <c r="L20" s="72"/>
      <c r="M20" s="72"/>
      <c r="N20" s="72"/>
      <c r="O20" s="72"/>
      <c r="P20" s="72"/>
      <c r="Q20" s="72"/>
    </row>
    <row r="21" spans="1:17" ht="12.75" customHeight="1">
      <c r="A21" s="58">
        <v>15</v>
      </c>
      <c r="B21" s="58"/>
      <c r="C21" s="171"/>
      <c r="D21" s="172"/>
      <c r="E21" s="58"/>
      <c r="F21" s="57">
        <v>16</v>
      </c>
      <c r="G21" s="57">
        <v>32</v>
      </c>
      <c r="H21" s="72"/>
      <c r="I21" s="72"/>
      <c r="J21" s="72"/>
      <c r="K21" s="72"/>
      <c r="L21" s="72"/>
      <c r="M21" s="72"/>
      <c r="N21" s="72"/>
      <c r="O21" s="72"/>
      <c r="P21" s="72"/>
      <c r="Q21" s="72"/>
    </row>
    <row r="22" spans="1:17" ht="12.75" customHeight="1">
      <c r="A22" s="58">
        <v>16</v>
      </c>
      <c r="B22" s="58"/>
      <c r="C22" s="171"/>
      <c r="D22" s="172"/>
      <c r="E22" s="58"/>
      <c r="F22" s="57">
        <v>15</v>
      </c>
      <c r="G22" s="57">
        <v>30</v>
      </c>
      <c r="H22" s="72"/>
      <c r="I22" s="72"/>
      <c r="J22" s="72"/>
      <c r="K22" s="72"/>
      <c r="L22" s="72"/>
      <c r="M22" s="72"/>
      <c r="N22" s="72"/>
      <c r="O22" s="72"/>
      <c r="P22" s="72"/>
      <c r="Q22" s="72"/>
    </row>
    <row r="23" spans="1:17" ht="12.75" customHeight="1">
      <c r="A23" s="58">
        <v>17</v>
      </c>
      <c r="B23" s="58"/>
      <c r="C23" s="173"/>
      <c r="D23" s="174"/>
      <c r="E23" s="58"/>
      <c r="F23" s="57">
        <v>14</v>
      </c>
      <c r="G23" s="57">
        <v>28</v>
      </c>
      <c r="H23" s="72"/>
      <c r="I23" s="72"/>
      <c r="J23" s="72"/>
      <c r="K23" s="72"/>
      <c r="L23" s="72"/>
      <c r="M23" s="72"/>
      <c r="N23" s="72"/>
      <c r="O23" s="72"/>
      <c r="P23" s="72"/>
      <c r="Q23" s="72"/>
    </row>
    <row r="24" spans="1:17" ht="12.75" customHeight="1">
      <c r="A24" s="58">
        <v>18</v>
      </c>
      <c r="B24" s="58"/>
      <c r="C24" s="171"/>
      <c r="D24" s="172"/>
      <c r="E24" s="58"/>
      <c r="F24" s="57">
        <v>13</v>
      </c>
      <c r="G24" s="57">
        <v>26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</row>
    <row r="25" spans="1:17" ht="12.75" customHeight="1">
      <c r="A25" s="58">
        <v>19</v>
      </c>
      <c r="B25" s="58"/>
      <c r="C25" s="171"/>
      <c r="D25" s="172"/>
      <c r="E25" s="58"/>
      <c r="F25" s="57">
        <v>12</v>
      </c>
      <c r="G25" s="57">
        <v>24</v>
      </c>
      <c r="H25" s="72"/>
      <c r="I25" s="72"/>
      <c r="J25" s="72"/>
      <c r="K25" s="72"/>
      <c r="L25" s="72"/>
      <c r="M25" s="72"/>
      <c r="N25" s="72"/>
      <c r="O25" s="72"/>
      <c r="P25" s="72"/>
      <c r="Q25" s="72"/>
    </row>
    <row r="26" spans="1:17" ht="12.75" customHeight="1">
      <c r="A26" s="58">
        <v>20</v>
      </c>
      <c r="B26" s="58"/>
      <c r="C26" s="173"/>
      <c r="D26" s="174"/>
      <c r="E26" s="58"/>
      <c r="F26" s="57">
        <v>11</v>
      </c>
      <c r="G26" s="57">
        <v>22</v>
      </c>
      <c r="H26" s="72"/>
      <c r="I26" s="72"/>
      <c r="J26" s="72"/>
      <c r="K26" s="72"/>
      <c r="L26" s="72"/>
      <c r="M26" s="72"/>
      <c r="N26" s="72"/>
      <c r="O26" s="72"/>
      <c r="P26" s="72"/>
      <c r="Q26" s="72"/>
    </row>
    <row r="27" spans="1:17" ht="12.75" customHeight="1">
      <c r="A27" s="58">
        <v>21</v>
      </c>
      <c r="B27" s="58"/>
      <c r="C27" s="171"/>
      <c r="D27" s="172"/>
      <c r="E27" s="58"/>
      <c r="F27" s="57">
        <v>10</v>
      </c>
      <c r="G27" s="57">
        <v>20</v>
      </c>
      <c r="H27" s="72"/>
      <c r="I27" s="72"/>
      <c r="J27" s="72"/>
      <c r="K27" s="72"/>
      <c r="L27" s="72"/>
      <c r="M27" s="72"/>
      <c r="N27" s="72"/>
      <c r="O27" s="72"/>
      <c r="P27" s="72"/>
      <c r="Q27" s="72"/>
    </row>
    <row r="28" spans="1:17" ht="12.75" customHeight="1">
      <c r="A28" s="58">
        <v>22</v>
      </c>
      <c r="B28" s="58"/>
      <c r="C28" s="171"/>
      <c r="D28" s="172"/>
      <c r="E28" s="58"/>
      <c r="F28" s="57">
        <v>9</v>
      </c>
      <c r="G28" s="57">
        <v>18</v>
      </c>
      <c r="H28" s="72"/>
      <c r="I28" s="72"/>
      <c r="J28" s="72"/>
      <c r="K28" s="72"/>
      <c r="L28" s="72"/>
      <c r="M28" s="72"/>
      <c r="N28" s="72"/>
      <c r="O28" s="72"/>
      <c r="P28" s="72"/>
      <c r="Q28" s="72"/>
    </row>
    <row r="29" spans="1:17" ht="12.75" customHeight="1">
      <c r="A29" s="58">
        <v>23</v>
      </c>
      <c r="B29" s="58"/>
      <c r="C29" s="173"/>
      <c r="D29" s="174"/>
      <c r="E29" s="58"/>
      <c r="F29" s="57">
        <v>8</v>
      </c>
      <c r="G29" s="57">
        <v>16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</row>
    <row r="30" spans="1:17" ht="12.75" customHeight="1">
      <c r="A30" s="58">
        <v>24</v>
      </c>
      <c r="B30" s="58"/>
      <c r="C30" s="171"/>
      <c r="D30" s="172"/>
      <c r="E30" s="58"/>
      <c r="F30" s="57">
        <v>7</v>
      </c>
      <c r="G30" s="57">
        <v>14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</row>
    <row r="31" spans="1:17" ht="12.75" customHeight="1">
      <c r="A31" s="58">
        <v>25</v>
      </c>
      <c r="B31" s="58"/>
      <c r="C31" s="171"/>
      <c r="D31" s="172"/>
      <c r="E31" s="58"/>
      <c r="F31" s="57">
        <v>6</v>
      </c>
      <c r="G31" s="57">
        <v>12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</row>
    <row r="32" spans="1:17" ht="12.75" customHeight="1">
      <c r="A32" s="58">
        <v>26</v>
      </c>
      <c r="B32" s="58"/>
      <c r="C32" s="173"/>
      <c r="D32" s="174"/>
      <c r="E32" s="58"/>
      <c r="F32" s="57">
        <v>5</v>
      </c>
      <c r="G32" s="57">
        <v>10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</row>
    <row r="33" spans="1:17" ht="12.75" customHeight="1">
      <c r="A33" s="58">
        <v>27</v>
      </c>
      <c r="B33" s="58"/>
      <c r="C33" s="171"/>
      <c r="D33" s="172"/>
      <c r="E33" s="58"/>
      <c r="F33" s="57">
        <v>4</v>
      </c>
      <c r="G33" s="57">
        <v>8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</row>
    <row r="34" spans="1:17" ht="12.75" customHeight="1">
      <c r="A34" s="58">
        <v>28</v>
      </c>
      <c r="B34" s="58"/>
      <c r="C34" s="171"/>
      <c r="D34" s="172"/>
      <c r="E34" s="58"/>
      <c r="F34" s="57">
        <v>3</v>
      </c>
      <c r="G34" s="57">
        <v>6</v>
      </c>
      <c r="H34" s="72"/>
      <c r="I34" s="72"/>
      <c r="J34" s="72"/>
      <c r="K34" s="72"/>
      <c r="L34" s="72"/>
      <c r="M34" s="72"/>
      <c r="N34" s="72"/>
      <c r="O34" s="72"/>
      <c r="P34" s="72"/>
      <c r="Q34" s="72"/>
    </row>
    <row r="35" spans="1:17" ht="12.75" customHeight="1">
      <c r="A35" s="58">
        <v>29</v>
      </c>
      <c r="B35" s="58"/>
      <c r="C35" s="173"/>
      <c r="D35" s="174"/>
      <c r="E35" s="58"/>
      <c r="F35" s="57">
        <v>2</v>
      </c>
      <c r="G35" s="57">
        <v>4</v>
      </c>
      <c r="H35" s="72"/>
      <c r="I35" s="72"/>
      <c r="J35" s="72"/>
      <c r="K35" s="72"/>
      <c r="L35" s="72"/>
      <c r="M35" s="72"/>
      <c r="N35" s="72"/>
      <c r="O35" s="72"/>
      <c r="P35" s="72"/>
      <c r="Q35" s="72"/>
    </row>
    <row r="36" spans="1:17" ht="12.75" customHeight="1">
      <c r="A36" s="58">
        <v>30</v>
      </c>
      <c r="B36" s="58"/>
      <c r="C36" s="171"/>
      <c r="D36" s="172"/>
      <c r="E36" s="58"/>
      <c r="F36" s="57">
        <v>1</v>
      </c>
      <c r="G36" s="57">
        <v>2</v>
      </c>
      <c r="H36" s="72"/>
      <c r="I36" s="72"/>
      <c r="J36" s="72"/>
      <c r="K36" s="72"/>
      <c r="L36" s="72"/>
      <c r="M36" s="72"/>
      <c r="N36" s="72"/>
      <c r="O36" s="72"/>
      <c r="P36" s="72"/>
      <c r="Q36" s="72"/>
    </row>
    <row r="37" spans="1:17" ht="12.75" customHeight="1">
      <c r="A37" s="168"/>
      <c r="B37" s="168"/>
      <c r="C37" s="6"/>
      <c r="D37" s="6"/>
      <c r="E37" s="6"/>
      <c r="F37" s="6"/>
      <c r="G37" s="6"/>
      <c r="H37" s="6"/>
      <c r="I37" s="6"/>
      <c r="J37" s="204" t="s">
        <v>50</v>
      </c>
      <c r="K37" s="204"/>
      <c r="L37" s="204"/>
      <c r="M37" s="204"/>
      <c r="N37" s="204"/>
      <c r="O37" s="204"/>
      <c r="P37" s="204"/>
      <c r="Q37" s="204"/>
    </row>
  </sheetData>
  <mergeCells count="11">
    <mergeCell ref="J37:Q37"/>
    <mergeCell ref="C4:D4"/>
    <mergeCell ref="E4:J4"/>
    <mergeCell ref="K4:Q4"/>
    <mergeCell ref="C5:D5"/>
    <mergeCell ref="E5:J5"/>
    <mergeCell ref="K5:Q5"/>
    <mergeCell ref="B1:D1"/>
    <mergeCell ref="J1:Q1"/>
    <mergeCell ref="C3:D3"/>
    <mergeCell ref="E3:J3"/>
  </mergeCells>
  <printOptions/>
  <pageMargins left="0.2" right="0.2298611111111111" top="0.2" bottom="0.19999999999999998" header="0.5118055555555555" footer="0.19027777777777777"/>
  <pageSetup horizontalDpi="300" verticalDpi="300" orientation="landscape" paperSize="9"/>
  <headerFooter alignWithMargins="0">
    <oddFooter>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Golubkov Leonid</cp:lastModifiedBy>
  <dcterms:created xsi:type="dcterms:W3CDTF">2009-09-10T17:12:10Z</dcterms:created>
  <dcterms:modified xsi:type="dcterms:W3CDTF">2009-09-12T20:14:38Z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